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8800" windowHeight="12225" activeTab="1"/>
  </bookViews>
  <sheets>
    <sheet name="КОНТАКТЫ ООО ЮМП-К" sheetId="1" r:id="rId1"/>
    <sheet name="Бланк заказа" sheetId="2" r:id="rId2"/>
  </sheets>
  <definedNames>
    <definedName name="_xlnm._FilterDatabase" localSheetId="1" hidden="1">'Бланк заказа'!$A$25:$CE$208</definedName>
  </definedNames>
  <calcPr calcId="145621"/>
</workbook>
</file>

<file path=xl/calcChain.xml><?xml version="1.0" encoding="utf-8"?>
<calcChain xmlns="http://schemas.openxmlformats.org/spreadsheetml/2006/main">
  <c r="AW24" i="2" l="1"/>
  <c r="BN169" i="2" l="1"/>
  <c r="BL169" i="2"/>
  <c r="BN190" i="2"/>
  <c r="BN191" i="2"/>
  <c r="BN192" i="2"/>
  <c r="BN193" i="2"/>
  <c r="BN194" i="2"/>
  <c r="BL190" i="2"/>
  <c r="BL191" i="2"/>
  <c r="BL192" i="2"/>
  <c r="BL193" i="2"/>
  <c r="BL194" i="2"/>
  <c r="BL195" i="2"/>
  <c r="BL196" i="2"/>
  <c r="BL170" i="2" l="1"/>
  <c r="BL171" i="2"/>
  <c r="BL172" i="2"/>
  <c r="BL173" i="2"/>
  <c r="BL174" i="2"/>
  <c r="BN163" i="2" l="1"/>
  <c r="BL163" i="2"/>
  <c r="BY101" i="2"/>
  <c r="BY102" i="2"/>
  <c r="BY103" i="2"/>
  <c r="BY104" i="2"/>
  <c r="BY105" i="2"/>
  <c r="BY106" i="2"/>
  <c r="BY107" i="2"/>
  <c r="BY108" i="2"/>
  <c r="BY109" i="2"/>
  <c r="BY110" i="2"/>
  <c r="BY111" i="2"/>
  <c r="BY112" i="2"/>
  <c r="BY113" i="2"/>
  <c r="BY114" i="2"/>
  <c r="BY115" i="2"/>
  <c r="BY116" i="2"/>
  <c r="BY117" i="2"/>
  <c r="BY118" i="2"/>
  <c r="BY119" i="2"/>
  <c r="BY120" i="2"/>
  <c r="BY121" i="2"/>
  <c r="BY122" i="2"/>
  <c r="BY123" i="2"/>
  <c r="BY124" i="2"/>
  <c r="BY125" i="2"/>
  <c r="BY126" i="2"/>
  <c r="BY127" i="2"/>
  <c r="BY128" i="2"/>
  <c r="BY129" i="2"/>
  <c r="BY130" i="2"/>
  <c r="BY131" i="2"/>
  <c r="BY132" i="2"/>
  <c r="BY133" i="2"/>
  <c r="BY134" i="2"/>
  <c r="BY135" i="2"/>
  <c r="BY136" i="2"/>
  <c r="BY137" i="2"/>
  <c r="BY138" i="2"/>
  <c r="BY139" i="2"/>
  <c r="BY140" i="2"/>
  <c r="BY141" i="2"/>
  <c r="BY142" i="2"/>
  <c r="BY143" i="2"/>
  <c r="BY144" i="2"/>
  <c r="BY145" i="2"/>
  <c r="BY146" i="2"/>
  <c r="BY147" i="2"/>
  <c r="BY148" i="2"/>
  <c r="BY149" i="2"/>
  <c r="BY150" i="2"/>
  <c r="BY151" i="2"/>
  <c r="BY152" i="2"/>
  <c r="BY153" i="2"/>
  <c r="BY154" i="2"/>
  <c r="BY155" i="2"/>
  <c r="BY156" i="2"/>
  <c r="BY157" i="2"/>
  <c r="BY158" i="2"/>
  <c r="BY159" i="2"/>
  <c r="BY160" i="2"/>
  <c r="BY161" i="2"/>
  <c r="BY162" i="2"/>
  <c r="BY163" i="2"/>
  <c r="BY164" i="2"/>
  <c r="BY165" i="2"/>
  <c r="BY166" i="2"/>
  <c r="BY167" i="2"/>
  <c r="BY168" i="2"/>
  <c r="BY169" i="2"/>
  <c r="BY170" i="2"/>
  <c r="BY171" i="2"/>
  <c r="BY172" i="2"/>
  <c r="BY173" i="2"/>
  <c r="BY174" i="2"/>
  <c r="BY175" i="2"/>
  <c r="BY176" i="2"/>
  <c r="BY177" i="2"/>
  <c r="BY178" i="2"/>
  <c r="BY179" i="2"/>
  <c r="BY180" i="2"/>
  <c r="BY181" i="2"/>
  <c r="BY182" i="2"/>
  <c r="BY183" i="2"/>
  <c r="BY184" i="2"/>
  <c r="BY185" i="2"/>
  <c r="BY186" i="2"/>
  <c r="BY187" i="2"/>
  <c r="BY188" i="2"/>
  <c r="BY189" i="2"/>
  <c r="BY190" i="2"/>
  <c r="BY191" i="2"/>
  <c r="BY192" i="2"/>
  <c r="BY193" i="2"/>
  <c r="BY194" i="2"/>
  <c r="BY195" i="2"/>
  <c r="BY196" i="2"/>
  <c r="BY197" i="2"/>
  <c r="BY198" i="2"/>
  <c r="BY199" i="2"/>
  <c r="BY200" i="2"/>
  <c r="BY201" i="2"/>
  <c r="BY202" i="2"/>
  <c r="BY203" i="2"/>
  <c r="BY204" i="2"/>
  <c r="BY205" i="2"/>
  <c r="BY206" i="2"/>
  <c r="BY207" i="2"/>
  <c r="BY100" i="2"/>
  <c r="BY99" i="2"/>
  <c r="BY98" i="2"/>
  <c r="BY97" i="2"/>
  <c r="BY96" i="2"/>
  <c r="BY95" i="2"/>
  <c r="BY94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8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6" i="2"/>
  <c r="BY45" i="2"/>
  <c r="BY44" i="2"/>
  <c r="BY43" i="2"/>
  <c r="BY42" i="2"/>
  <c r="BY41" i="2"/>
  <c r="BY40" i="2"/>
  <c r="BY39" i="2"/>
  <c r="BY38" i="2"/>
  <c r="BY37" i="2"/>
  <c r="BY36" i="2"/>
  <c r="BY35" i="2"/>
  <c r="BY34" i="2"/>
  <c r="BY33" i="2"/>
  <c r="BY32" i="2"/>
  <c r="BY31" i="2"/>
  <c r="BY30" i="2"/>
  <c r="BY29" i="2"/>
  <c r="BY28" i="2"/>
  <c r="BY27" i="2"/>
  <c r="AQ100" i="2"/>
  <c r="AQ27" i="2"/>
  <c r="AQ28" i="2"/>
  <c r="BL117" i="2" l="1"/>
  <c r="BN117" i="2"/>
  <c r="BN108" i="2"/>
  <c r="BL108" i="2"/>
  <c r="BN128" i="2" l="1"/>
  <c r="BL128" i="2"/>
  <c r="BO28" i="2" l="1"/>
  <c r="BO27" i="2"/>
  <c r="BM28" i="2"/>
  <c r="BM27" i="2"/>
  <c r="BK28" i="2"/>
  <c r="BK27" i="2"/>
  <c r="BT27" i="2" l="1"/>
  <c r="BT28" i="2"/>
  <c r="BT29" i="2"/>
  <c r="BT30" i="2"/>
  <c r="BT31" i="2"/>
  <c r="BT32" i="2"/>
  <c r="BT33" i="2"/>
  <c r="BT34" i="2"/>
  <c r="BT35" i="2"/>
  <c r="BT36" i="2"/>
  <c r="BT37" i="2"/>
  <c r="BT38" i="2"/>
  <c r="BT39" i="2"/>
  <c r="BT40" i="2"/>
  <c r="BT41" i="2"/>
  <c r="BT42" i="2"/>
  <c r="BT43" i="2"/>
  <c r="BT44" i="2"/>
  <c r="BT45" i="2"/>
  <c r="BT46" i="2"/>
  <c r="BT47" i="2"/>
  <c r="BT48" i="2"/>
  <c r="BT49" i="2"/>
  <c r="BT50" i="2"/>
  <c r="BT51" i="2"/>
  <c r="BT52" i="2"/>
  <c r="BT53" i="2"/>
  <c r="BT54" i="2"/>
  <c r="BT55" i="2"/>
  <c r="BT56" i="2"/>
  <c r="BT57" i="2"/>
  <c r="BT58" i="2"/>
  <c r="BT59" i="2"/>
  <c r="BT60" i="2"/>
  <c r="BT61" i="2"/>
  <c r="BT62" i="2"/>
  <c r="BT63" i="2"/>
  <c r="BT64" i="2"/>
  <c r="BT65" i="2"/>
  <c r="BT66" i="2"/>
  <c r="BT67" i="2"/>
  <c r="BT68" i="2"/>
  <c r="BT69" i="2"/>
  <c r="BT70" i="2"/>
  <c r="BT71" i="2"/>
  <c r="BT72" i="2"/>
  <c r="BT73" i="2"/>
  <c r="BT74" i="2"/>
  <c r="BT75" i="2"/>
  <c r="BT76" i="2"/>
  <c r="BT77" i="2"/>
  <c r="BT78" i="2"/>
  <c r="BT79" i="2"/>
  <c r="BT80" i="2"/>
  <c r="BT81" i="2"/>
  <c r="BT82" i="2"/>
  <c r="BT83" i="2"/>
  <c r="BT84" i="2"/>
  <c r="BT85" i="2"/>
  <c r="BT86" i="2"/>
  <c r="BT87" i="2"/>
  <c r="BT88" i="2"/>
  <c r="BT89" i="2"/>
  <c r="BT90" i="2"/>
  <c r="BT91" i="2"/>
  <c r="BT92" i="2"/>
  <c r="BT93" i="2"/>
  <c r="BT94" i="2"/>
  <c r="BT95" i="2"/>
  <c r="BT96" i="2"/>
  <c r="BT97" i="2"/>
  <c r="BT98" i="2"/>
  <c r="BT99" i="2"/>
  <c r="BT100" i="2"/>
  <c r="BT101" i="2"/>
  <c r="BT102" i="2"/>
  <c r="BT103" i="2"/>
  <c r="BT104" i="2"/>
  <c r="BT105" i="2"/>
  <c r="BT106" i="2"/>
  <c r="BT107" i="2"/>
  <c r="BT108" i="2"/>
  <c r="BT109" i="2"/>
  <c r="BT110" i="2"/>
  <c r="BT111" i="2"/>
  <c r="BT112" i="2"/>
  <c r="BT113" i="2"/>
  <c r="BT114" i="2"/>
  <c r="BT115" i="2"/>
  <c r="BT116" i="2"/>
  <c r="BT117" i="2"/>
  <c r="BT118" i="2"/>
  <c r="BT119" i="2"/>
  <c r="BT120" i="2"/>
  <c r="BT121" i="2"/>
  <c r="BT122" i="2"/>
  <c r="BT123" i="2"/>
  <c r="BT124" i="2"/>
  <c r="BT125" i="2"/>
  <c r="BT126" i="2"/>
  <c r="BT127" i="2"/>
  <c r="BT128" i="2"/>
  <c r="BT129" i="2"/>
  <c r="BT130" i="2"/>
  <c r="BT131" i="2"/>
  <c r="BT132" i="2"/>
  <c r="BT133" i="2"/>
  <c r="BT134" i="2"/>
  <c r="BT135" i="2"/>
  <c r="BT136" i="2"/>
  <c r="BT137" i="2"/>
  <c r="BT138" i="2"/>
  <c r="BT139" i="2"/>
  <c r="BT140" i="2"/>
  <c r="BT141" i="2"/>
  <c r="BT142" i="2"/>
  <c r="BT143" i="2"/>
  <c r="BT144" i="2"/>
  <c r="BT145" i="2"/>
  <c r="BT146" i="2"/>
  <c r="BT147" i="2"/>
  <c r="BT148" i="2"/>
  <c r="BT149" i="2"/>
  <c r="BT150" i="2"/>
  <c r="BT151" i="2"/>
  <c r="BT152" i="2"/>
  <c r="BT153" i="2"/>
  <c r="BT154" i="2"/>
  <c r="BT155" i="2"/>
  <c r="BT156" i="2"/>
  <c r="BT157" i="2"/>
  <c r="BT158" i="2"/>
  <c r="BT159" i="2"/>
  <c r="BT160" i="2"/>
  <c r="BT161" i="2"/>
  <c r="BT162" i="2"/>
  <c r="BT163" i="2"/>
  <c r="BT164" i="2"/>
  <c r="BT165" i="2"/>
  <c r="BT166" i="2"/>
  <c r="BT167" i="2"/>
  <c r="BT168" i="2"/>
  <c r="BT169" i="2"/>
  <c r="BT170" i="2"/>
  <c r="BT171" i="2"/>
  <c r="BT172" i="2"/>
  <c r="BT173" i="2"/>
  <c r="BT174" i="2"/>
  <c r="BT175" i="2"/>
  <c r="BT176" i="2"/>
  <c r="BT177" i="2"/>
  <c r="BT178" i="2"/>
  <c r="BT179" i="2"/>
  <c r="BT180" i="2"/>
  <c r="BT181" i="2"/>
  <c r="BT182" i="2"/>
  <c r="BT183" i="2"/>
  <c r="BT184" i="2"/>
  <c r="BT185" i="2"/>
  <c r="BT186" i="2"/>
  <c r="BT187" i="2"/>
  <c r="BT188" i="2"/>
  <c r="BT189" i="2"/>
  <c r="BT190" i="2"/>
  <c r="BT191" i="2"/>
  <c r="BT192" i="2"/>
  <c r="BT193" i="2"/>
  <c r="BT194" i="2"/>
  <c r="BT195" i="2"/>
  <c r="BT196" i="2"/>
  <c r="BT197" i="2"/>
  <c r="BT198" i="2"/>
  <c r="BT199" i="2"/>
  <c r="BT200" i="2"/>
  <c r="BT201" i="2"/>
  <c r="BT202" i="2"/>
  <c r="BT203" i="2"/>
  <c r="BT204" i="2"/>
  <c r="BT205" i="2"/>
  <c r="BT206" i="2"/>
  <c r="BT207" i="2"/>
  <c r="BR27" i="2"/>
  <c r="CC32" i="2"/>
  <c r="CC33" i="2"/>
  <c r="CC34" i="2"/>
  <c r="CC35" i="2"/>
  <c r="CC36" i="2"/>
  <c r="CC37" i="2"/>
  <c r="CC38" i="2"/>
  <c r="CC39" i="2"/>
  <c r="CC40" i="2"/>
  <c r="CC41" i="2"/>
  <c r="CC42" i="2"/>
  <c r="CC43" i="2"/>
  <c r="CC44" i="2"/>
  <c r="CC45" i="2"/>
  <c r="CC46" i="2"/>
  <c r="CC47" i="2"/>
  <c r="CC48" i="2"/>
  <c r="CC49" i="2"/>
  <c r="CC50" i="2"/>
  <c r="CC51" i="2"/>
  <c r="CC52" i="2"/>
  <c r="CC53" i="2"/>
  <c r="CC54" i="2"/>
  <c r="CC55" i="2"/>
  <c r="CC56" i="2"/>
  <c r="CC57" i="2"/>
  <c r="CC58" i="2"/>
  <c r="CC59" i="2"/>
  <c r="CC60" i="2"/>
  <c r="CC61" i="2"/>
  <c r="CC62" i="2"/>
  <c r="CC63" i="2"/>
  <c r="CC64" i="2"/>
  <c r="CC65" i="2"/>
  <c r="CC66" i="2"/>
  <c r="CC67" i="2"/>
  <c r="CC68" i="2"/>
  <c r="CC69" i="2"/>
  <c r="CC70" i="2"/>
  <c r="CC71" i="2"/>
  <c r="CC72" i="2"/>
  <c r="CC73" i="2"/>
  <c r="CC74" i="2"/>
  <c r="CC75" i="2"/>
  <c r="CC76" i="2"/>
  <c r="CC77" i="2"/>
  <c r="CC78" i="2"/>
  <c r="CC79" i="2"/>
  <c r="CC80" i="2"/>
  <c r="CC81" i="2"/>
  <c r="CC82" i="2"/>
  <c r="CC83" i="2"/>
  <c r="CC84" i="2"/>
  <c r="CC85" i="2"/>
  <c r="CC86" i="2"/>
  <c r="CC87" i="2"/>
  <c r="CC88" i="2"/>
  <c r="CC89" i="2"/>
  <c r="CC90" i="2"/>
  <c r="CC91" i="2"/>
  <c r="CC92" i="2"/>
  <c r="CC93" i="2"/>
  <c r="CC94" i="2"/>
  <c r="CC95" i="2"/>
  <c r="CC96" i="2"/>
  <c r="CC97" i="2"/>
  <c r="CC98" i="2"/>
  <c r="CC99" i="2"/>
  <c r="CC100" i="2"/>
  <c r="CC101" i="2"/>
  <c r="CC102" i="2"/>
  <c r="CC103" i="2"/>
  <c r="CC104" i="2"/>
  <c r="CC105" i="2"/>
  <c r="CC106" i="2"/>
  <c r="CC107" i="2"/>
  <c r="CC108" i="2"/>
  <c r="CC109" i="2"/>
  <c r="CC110" i="2"/>
  <c r="CC111" i="2"/>
  <c r="CC112" i="2"/>
  <c r="CC113" i="2"/>
  <c r="CC114" i="2"/>
  <c r="CC115" i="2"/>
  <c r="CC116" i="2"/>
  <c r="CC117" i="2"/>
  <c r="CC118" i="2"/>
  <c r="CC119" i="2"/>
  <c r="CC120" i="2"/>
  <c r="CC121" i="2"/>
  <c r="CC122" i="2"/>
  <c r="CC123" i="2"/>
  <c r="CC124" i="2"/>
  <c r="CC125" i="2"/>
  <c r="CC126" i="2"/>
  <c r="CC127" i="2"/>
  <c r="CC128" i="2"/>
  <c r="CC129" i="2"/>
  <c r="CC130" i="2"/>
  <c r="CC131" i="2"/>
  <c r="CC132" i="2"/>
  <c r="CC133" i="2"/>
  <c r="CC134" i="2"/>
  <c r="CC135" i="2"/>
  <c r="CC136" i="2"/>
  <c r="CC137" i="2"/>
  <c r="CC138" i="2"/>
  <c r="CC139" i="2"/>
  <c r="CC140" i="2"/>
  <c r="CC141" i="2"/>
  <c r="CC142" i="2"/>
  <c r="CC143" i="2"/>
  <c r="CC144" i="2"/>
  <c r="CC145" i="2"/>
  <c r="CC146" i="2"/>
  <c r="CC147" i="2"/>
  <c r="CC148" i="2"/>
  <c r="CC149" i="2"/>
  <c r="CC150" i="2"/>
  <c r="CC151" i="2"/>
  <c r="CC152" i="2"/>
  <c r="CC153" i="2"/>
  <c r="CC154" i="2"/>
  <c r="CC155" i="2"/>
  <c r="CC156" i="2"/>
  <c r="CC157" i="2"/>
  <c r="CC158" i="2"/>
  <c r="CC159" i="2"/>
  <c r="CC160" i="2"/>
  <c r="CC161" i="2"/>
  <c r="CC162" i="2"/>
  <c r="CC163" i="2"/>
  <c r="CC164" i="2"/>
  <c r="CC165" i="2"/>
  <c r="CC166" i="2"/>
  <c r="CC167" i="2"/>
  <c r="CC168" i="2"/>
  <c r="CC169" i="2"/>
  <c r="CC170" i="2"/>
  <c r="CC171" i="2"/>
  <c r="CC172" i="2"/>
  <c r="CC173" i="2"/>
  <c r="CC174" i="2"/>
  <c r="CC175" i="2"/>
  <c r="CC176" i="2"/>
  <c r="CC177" i="2"/>
  <c r="CC178" i="2"/>
  <c r="CC179" i="2"/>
  <c r="CC180" i="2"/>
  <c r="CC181" i="2"/>
  <c r="CC182" i="2"/>
  <c r="CC183" i="2"/>
  <c r="CC184" i="2"/>
  <c r="CC185" i="2"/>
  <c r="CC186" i="2"/>
  <c r="CC187" i="2"/>
  <c r="CC188" i="2"/>
  <c r="CC189" i="2"/>
  <c r="CC190" i="2"/>
  <c r="CC191" i="2"/>
  <c r="CC192" i="2"/>
  <c r="CC193" i="2"/>
  <c r="CC194" i="2"/>
  <c r="CC195" i="2"/>
  <c r="CC196" i="2"/>
  <c r="CC197" i="2"/>
  <c r="CC198" i="2"/>
  <c r="CC199" i="2"/>
  <c r="CC200" i="2"/>
  <c r="CC201" i="2"/>
  <c r="CC202" i="2"/>
  <c r="CC203" i="2"/>
  <c r="CC204" i="2"/>
  <c r="CC205" i="2"/>
  <c r="CC206" i="2"/>
  <c r="CC207" i="2"/>
  <c r="CC28" i="2"/>
  <c r="CC29" i="2"/>
  <c r="CC30" i="2"/>
  <c r="CC31" i="2"/>
  <c r="CC27" i="2"/>
  <c r="CA28" i="2"/>
  <c r="CA29" i="2"/>
  <c r="CA30" i="2"/>
  <c r="CA31" i="2"/>
  <c r="CA32" i="2"/>
  <c r="CA33" i="2"/>
  <c r="CA34" i="2"/>
  <c r="CA35" i="2"/>
  <c r="CA36" i="2"/>
  <c r="CA37" i="2"/>
  <c r="CA38" i="2"/>
  <c r="CA39" i="2"/>
  <c r="CA40" i="2"/>
  <c r="CA41" i="2"/>
  <c r="CA42" i="2"/>
  <c r="CA43" i="2"/>
  <c r="CA44" i="2"/>
  <c r="CA45" i="2"/>
  <c r="CA46" i="2"/>
  <c r="CA47" i="2"/>
  <c r="CA48" i="2"/>
  <c r="CA49" i="2"/>
  <c r="CA50" i="2"/>
  <c r="CA51" i="2"/>
  <c r="CA52" i="2"/>
  <c r="CA53" i="2"/>
  <c r="CA54" i="2"/>
  <c r="CA55" i="2"/>
  <c r="CA56" i="2"/>
  <c r="CA57" i="2"/>
  <c r="CA58" i="2"/>
  <c r="CA59" i="2"/>
  <c r="CA60" i="2"/>
  <c r="CA61" i="2"/>
  <c r="CA62" i="2"/>
  <c r="CA63" i="2"/>
  <c r="CA64" i="2"/>
  <c r="CA65" i="2"/>
  <c r="CA66" i="2"/>
  <c r="CA67" i="2"/>
  <c r="CA68" i="2"/>
  <c r="CA69" i="2"/>
  <c r="CA70" i="2"/>
  <c r="CA71" i="2"/>
  <c r="CA72" i="2"/>
  <c r="CA73" i="2"/>
  <c r="CA74" i="2"/>
  <c r="CA75" i="2"/>
  <c r="CA76" i="2"/>
  <c r="CA77" i="2"/>
  <c r="CA78" i="2"/>
  <c r="CA79" i="2"/>
  <c r="CA80" i="2"/>
  <c r="CA81" i="2"/>
  <c r="CA82" i="2"/>
  <c r="CA83" i="2"/>
  <c r="CA84" i="2"/>
  <c r="CA85" i="2"/>
  <c r="CA86" i="2"/>
  <c r="CA87" i="2"/>
  <c r="CA88" i="2"/>
  <c r="CA89" i="2"/>
  <c r="CA90" i="2"/>
  <c r="CA91" i="2"/>
  <c r="CA92" i="2"/>
  <c r="CA93" i="2"/>
  <c r="CA94" i="2"/>
  <c r="CA95" i="2"/>
  <c r="CA96" i="2"/>
  <c r="CA97" i="2"/>
  <c r="CA98" i="2"/>
  <c r="CA99" i="2"/>
  <c r="CA100" i="2"/>
  <c r="CA101" i="2"/>
  <c r="CA102" i="2"/>
  <c r="CA103" i="2"/>
  <c r="CA104" i="2"/>
  <c r="CA105" i="2"/>
  <c r="CA106" i="2"/>
  <c r="CA107" i="2"/>
  <c r="CA108" i="2"/>
  <c r="CA109" i="2"/>
  <c r="CA110" i="2"/>
  <c r="CA111" i="2"/>
  <c r="CA112" i="2"/>
  <c r="CA113" i="2"/>
  <c r="CA114" i="2"/>
  <c r="CA115" i="2"/>
  <c r="CA116" i="2"/>
  <c r="CA117" i="2"/>
  <c r="CA118" i="2"/>
  <c r="CA119" i="2"/>
  <c r="CA120" i="2"/>
  <c r="CA121" i="2"/>
  <c r="CA122" i="2"/>
  <c r="CA123" i="2"/>
  <c r="CA124" i="2"/>
  <c r="CA125" i="2"/>
  <c r="CA126" i="2"/>
  <c r="CA127" i="2"/>
  <c r="CA128" i="2"/>
  <c r="CA129" i="2"/>
  <c r="CA130" i="2"/>
  <c r="CA131" i="2"/>
  <c r="CA132" i="2"/>
  <c r="CA133" i="2"/>
  <c r="CA134" i="2"/>
  <c r="CA135" i="2"/>
  <c r="CA136" i="2"/>
  <c r="CA137" i="2"/>
  <c r="CA138" i="2"/>
  <c r="CA139" i="2"/>
  <c r="CA140" i="2"/>
  <c r="CA141" i="2"/>
  <c r="CA142" i="2"/>
  <c r="CA143" i="2"/>
  <c r="CA144" i="2"/>
  <c r="CA145" i="2"/>
  <c r="CA146" i="2"/>
  <c r="CA147" i="2"/>
  <c r="CA148" i="2"/>
  <c r="CA149" i="2"/>
  <c r="CA150" i="2"/>
  <c r="CA151" i="2"/>
  <c r="CA152" i="2"/>
  <c r="CA153" i="2"/>
  <c r="CA154" i="2"/>
  <c r="CA155" i="2"/>
  <c r="CA156" i="2"/>
  <c r="CA157" i="2"/>
  <c r="CA158" i="2"/>
  <c r="CA159" i="2"/>
  <c r="CA160" i="2"/>
  <c r="CA161" i="2"/>
  <c r="CA162" i="2"/>
  <c r="CA163" i="2"/>
  <c r="CA164" i="2"/>
  <c r="CA165" i="2"/>
  <c r="CA166" i="2"/>
  <c r="CA167" i="2"/>
  <c r="CA168" i="2"/>
  <c r="CA169" i="2"/>
  <c r="CA170" i="2"/>
  <c r="CA171" i="2"/>
  <c r="CA172" i="2"/>
  <c r="CA173" i="2"/>
  <c r="CA174" i="2"/>
  <c r="CA175" i="2"/>
  <c r="CA176" i="2"/>
  <c r="CA177" i="2"/>
  <c r="CA178" i="2"/>
  <c r="CA179" i="2"/>
  <c r="CA180" i="2"/>
  <c r="CA181" i="2"/>
  <c r="CA182" i="2"/>
  <c r="CA183" i="2"/>
  <c r="CA184" i="2"/>
  <c r="CA185" i="2"/>
  <c r="CA186" i="2"/>
  <c r="CA187" i="2"/>
  <c r="CA188" i="2"/>
  <c r="CA189" i="2"/>
  <c r="CA190" i="2"/>
  <c r="CA191" i="2"/>
  <c r="CA192" i="2"/>
  <c r="CA193" i="2"/>
  <c r="CA194" i="2"/>
  <c r="CA195" i="2"/>
  <c r="CA196" i="2"/>
  <c r="CA197" i="2"/>
  <c r="CA198" i="2"/>
  <c r="CA199" i="2"/>
  <c r="CA200" i="2"/>
  <c r="CA201" i="2"/>
  <c r="CA202" i="2"/>
  <c r="CA203" i="2"/>
  <c r="CA204" i="2"/>
  <c r="CA205" i="2"/>
  <c r="CA206" i="2"/>
  <c r="CA207" i="2"/>
  <c r="CA27" i="2"/>
  <c r="BW33" i="2"/>
  <c r="BW34" i="2"/>
  <c r="BW35" i="2"/>
  <c r="BW36" i="2"/>
  <c r="BW37" i="2"/>
  <c r="BW38" i="2"/>
  <c r="BW39" i="2"/>
  <c r="BW40" i="2"/>
  <c r="BW41" i="2"/>
  <c r="BW42" i="2"/>
  <c r="BW43" i="2"/>
  <c r="BW44" i="2"/>
  <c r="BW45" i="2"/>
  <c r="BW46" i="2"/>
  <c r="BW47" i="2"/>
  <c r="BW48" i="2"/>
  <c r="BW49" i="2"/>
  <c r="BW50" i="2"/>
  <c r="BW51" i="2"/>
  <c r="BW52" i="2"/>
  <c r="BW53" i="2"/>
  <c r="BW54" i="2"/>
  <c r="BW55" i="2"/>
  <c r="BW56" i="2"/>
  <c r="BW57" i="2"/>
  <c r="BW58" i="2"/>
  <c r="BW59" i="2"/>
  <c r="BW60" i="2"/>
  <c r="BW61" i="2"/>
  <c r="BW62" i="2"/>
  <c r="BW63" i="2"/>
  <c r="BW64" i="2"/>
  <c r="BW65" i="2"/>
  <c r="BW66" i="2"/>
  <c r="BW67" i="2"/>
  <c r="BW68" i="2"/>
  <c r="BW69" i="2"/>
  <c r="BW70" i="2"/>
  <c r="BW71" i="2"/>
  <c r="BW72" i="2"/>
  <c r="BW73" i="2"/>
  <c r="BW74" i="2"/>
  <c r="BW75" i="2"/>
  <c r="BW76" i="2"/>
  <c r="BW77" i="2"/>
  <c r="BW78" i="2"/>
  <c r="BW79" i="2"/>
  <c r="BW80" i="2"/>
  <c r="BW81" i="2"/>
  <c r="BW82" i="2"/>
  <c r="BW83" i="2"/>
  <c r="BW84" i="2"/>
  <c r="BW85" i="2"/>
  <c r="BW86" i="2"/>
  <c r="BW87" i="2"/>
  <c r="BW88" i="2"/>
  <c r="BW89" i="2"/>
  <c r="BW90" i="2"/>
  <c r="BW91" i="2"/>
  <c r="BW92" i="2"/>
  <c r="BW93" i="2"/>
  <c r="BW94" i="2"/>
  <c r="BW95" i="2"/>
  <c r="BW96" i="2"/>
  <c r="BW97" i="2"/>
  <c r="BW98" i="2"/>
  <c r="BW99" i="2"/>
  <c r="BW100" i="2"/>
  <c r="BW101" i="2"/>
  <c r="BW102" i="2"/>
  <c r="BW103" i="2"/>
  <c r="BW104" i="2"/>
  <c r="BW105" i="2"/>
  <c r="BW106" i="2"/>
  <c r="BW107" i="2"/>
  <c r="BW108" i="2"/>
  <c r="BW109" i="2"/>
  <c r="BW110" i="2"/>
  <c r="BW111" i="2"/>
  <c r="BW112" i="2"/>
  <c r="BW113" i="2"/>
  <c r="BW114" i="2"/>
  <c r="BW115" i="2"/>
  <c r="BW116" i="2"/>
  <c r="BW117" i="2"/>
  <c r="BW118" i="2"/>
  <c r="BW119" i="2"/>
  <c r="BW120" i="2"/>
  <c r="BW121" i="2"/>
  <c r="BW122" i="2"/>
  <c r="BW123" i="2"/>
  <c r="BW124" i="2"/>
  <c r="BW125" i="2"/>
  <c r="BW126" i="2"/>
  <c r="BW127" i="2"/>
  <c r="BW128" i="2"/>
  <c r="BW129" i="2"/>
  <c r="BW130" i="2"/>
  <c r="BW131" i="2"/>
  <c r="BW132" i="2"/>
  <c r="BW133" i="2"/>
  <c r="BW134" i="2"/>
  <c r="BW135" i="2"/>
  <c r="BW136" i="2"/>
  <c r="BW137" i="2"/>
  <c r="BW138" i="2"/>
  <c r="BW139" i="2"/>
  <c r="BW140" i="2"/>
  <c r="BW141" i="2"/>
  <c r="BW142" i="2"/>
  <c r="BW143" i="2"/>
  <c r="BW144" i="2"/>
  <c r="BW145" i="2"/>
  <c r="BW146" i="2"/>
  <c r="BW147" i="2"/>
  <c r="BW148" i="2"/>
  <c r="BW149" i="2"/>
  <c r="BW150" i="2"/>
  <c r="BW151" i="2"/>
  <c r="BW152" i="2"/>
  <c r="BW153" i="2"/>
  <c r="BW154" i="2"/>
  <c r="BW155" i="2"/>
  <c r="BW156" i="2"/>
  <c r="BW157" i="2"/>
  <c r="BW158" i="2"/>
  <c r="BW159" i="2"/>
  <c r="BW160" i="2"/>
  <c r="BW161" i="2"/>
  <c r="BW162" i="2"/>
  <c r="BW163" i="2"/>
  <c r="BW164" i="2"/>
  <c r="BW165" i="2"/>
  <c r="BW166" i="2"/>
  <c r="BW167" i="2"/>
  <c r="BW168" i="2"/>
  <c r="BW169" i="2"/>
  <c r="BW170" i="2"/>
  <c r="BW171" i="2"/>
  <c r="BW172" i="2"/>
  <c r="BW173" i="2"/>
  <c r="BW174" i="2"/>
  <c r="BW175" i="2"/>
  <c r="BW176" i="2"/>
  <c r="BW177" i="2"/>
  <c r="BW178" i="2"/>
  <c r="BW179" i="2"/>
  <c r="BW180" i="2"/>
  <c r="BW181" i="2"/>
  <c r="BW182" i="2"/>
  <c r="BW183" i="2"/>
  <c r="BW184" i="2"/>
  <c r="BW185" i="2"/>
  <c r="BW186" i="2"/>
  <c r="BW187" i="2"/>
  <c r="BW188" i="2"/>
  <c r="BW189" i="2"/>
  <c r="BW190" i="2"/>
  <c r="BW191" i="2"/>
  <c r="BW192" i="2"/>
  <c r="BW193" i="2"/>
  <c r="BW194" i="2"/>
  <c r="BW195" i="2"/>
  <c r="BW196" i="2"/>
  <c r="BW197" i="2"/>
  <c r="BW198" i="2"/>
  <c r="BW199" i="2"/>
  <c r="BW200" i="2"/>
  <c r="BW201" i="2"/>
  <c r="BW202" i="2"/>
  <c r="BW203" i="2"/>
  <c r="BW204" i="2"/>
  <c r="BW205" i="2"/>
  <c r="BW206" i="2"/>
  <c r="BW207" i="2"/>
  <c r="BW28" i="2"/>
  <c r="BW29" i="2"/>
  <c r="BW30" i="2"/>
  <c r="BW31" i="2"/>
  <c r="BW32" i="2"/>
  <c r="BW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85" i="2"/>
  <c r="BR86" i="2"/>
  <c r="BR87" i="2"/>
  <c r="BR88" i="2"/>
  <c r="BR89" i="2"/>
  <c r="BR90" i="2"/>
  <c r="BR91" i="2"/>
  <c r="BR92" i="2"/>
  <c r="BR93" i="2"/>
  <c r="BR94" i="2"/>
  <c r="BR95" i="2"/>
  <c r="BR96" i="2"/>
  <c r="BR97" i="2"/>
  <c r="BR98" i="2"/>
  <c r="BR99" i="2"/>
  <c r="BR100" i="2"/>
  <c r="BR101" i="2"/>
  <c r="BR102" i="2"/>
  <c r="BR103" i="2"/>
  <c r="BR104" i="2"/>
  <c r="BR105" i="2"/>
  <c r="BR106" i="2"/>
  <c r="BR107" i="2"/>
  <c r="BR108" i="2"/>
  <c r="BR109" i="2"/>
  <c r="BR110" i="2"/>
  <c r="BR111" i="2"/>
  <c r="BR112" i="2"/>
  <c r="BR113" i="2"/>
  <c r="BR114" i="2"/>
  <c r="BR115" i="2"/>
  <c r="BR116" i="2"/>
  <c r="BR117" i="2"/>
  <c r="BR118" i="2"/>
  <c r="BR119" i="2"/>
  <c r="BR120" i="2"/>
  <c r="BR121" i="2"/>
  <c r="BR122" i="2"/>
  <c r="BR123" i="2"/>
  <c r="BR124" i="2"/>
  <c r="BR125" i="2"/>
  <c r="BR126" i="2"/>
  <c r="BR127" i="2"/>
  <c r="BR128" i="2"/>
  <c r="BR129" i="2"/>
  <c r="BR130" i="2"/>
  <c r="BR131" i="2"/>
  <c r="BR132" i="2"/>
  <c r="BR133" i="2"/>
  <c r="BR134" i="2"/>
  <c r="BR135" i="2"/>
  <c r="BR136" i="2"/>
  <c r="BR137" i="2"/>
  <c r="BR138" i="2"/>
  <c r="BR139" i="2"/>
  <c r="BR140" i="2"/>
  <c r="BR141" i="2"/>
  <c r="BR142" i="2"/>
  <c r="BR143" i="2"/>
  <c r="BR144" i="2"/>
  <c r="BR145" i="2"/>
  <c r="BR146" i="2"/>
  <c r="BR147" i="2"/>
  <c r="BR148" i="2"/>
  <c r="BR149" i="2"/>
  <c r="BR150" i="2"/>
  <c r="BR151" i="2"/>
  <c r="BR152" i="2"/>
  <c r="BR153" i="2"/>
  <c r="BR154" i="2"/>
  <c r="BR155" i="2"/>
  <c r="BR156" i="2"/>
  <c r="BR157" i="2"/>
  <c r="BR158" i="2"/>
  <c r="BR159" i="2"/>
  <c r="BR160" i="2"/>
  <c r="BR161" i="2"/>
  <c r="BR162" i="2"/>
  <c r="BR163" i="2"/>
  <c r="BR164" i="2"/>
  <c r="BR165" i="2"/>
  <c r="BR166" i="2"/>
  <c r="BR167" i="2"/>
  <c r="BR168" i="2"/>
  <c r="BR169" i="2"/>
  <c r="BR170" i="2"/>
  <c r="BR171" i="2"/>
  <c r="BR172" i="2"/>
  <c r="BR173" i="2"/>
  <c r="BR174" i="2"/>
  <c r="BR175" i="2"/>
  <c r="BR176" i="2"/>
  <c r="BR177" i="2"/>
  <c r="BR178" i="2"/>
  <c r="BR179" i="2"/>
  <c r="BR180" i="2"/>
  <c r="BR181" i="2"/>
  <c r="BR182" i="2"/>
  <c r="BR183" i="2"/>
  <c r="BR184" i="2"/>
  <c r="BR185" i="2"/>
  <c r="BR186" i="2"/>
  <c r="BR187" i="2"/>
  <c r="BR188" i="2"/>
  <c r="BR189" i="2"/>
  <c r="BR190" i="2"/>
  <c r="BR191" i="2"/>
  <c r="BR192" i="2"/>
  <c r="BR193" i="2"/>
  <c r="BR194" i="2"/>
  <c r="BR195" i="2"/>
  <c r="BR196" i="2"/>
  <c r="BR197" i="2"/>
  <c r="BR198" i="2"/>
  <c r="BR199" i="2"/>
  <c r="BR200" i="2"/>
  <c r="BR201" i="2"/>
  <c r="BR202" i="2"/>
  <c r="BR203" i="2"/>
  <c r="BR204" i="2"/>
  <c r="BR205" i="2"/>
  <c r="BR206" i="2"/>
  <c r="BR207" i="2"/>
  <c r="BP27" i="2"/>
  <c r="BL28" i="2"/>
  <c r="BL29" i="2"/>
  <c r="BL30" i="2"/>
  <c r="BL31" i="2"/>
  <c r="BL32" i="2"/>
  <c r="BL33" i="2"/>
  <c r="BL34" i="2"/>
  <c r="BL35" i="2"/>
  <c r="BL36" i="2"/>
  <c r="BL37" i="2"/>
  <c r="BL38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72" i="2"/>
  <c r="BL73" i="2"/>
  <c r="BL74" i="2"/>
  <c r="BL75" i="2"/>
  <c r="BL76" i="2"/>
  <c r="BL77" i="2"/>
  <c r="BL78" i="2"/>
  <c r="BL79" i="2"/>
  <c r="BL80" i="2"/>
  <c r="BL81" i="2"/>
  <c r="BL82" i="2"/>
  <c r="BL83" i="2"/>
  <c r="BL84" i="2"/>
  <c r="BL85" i="2"/>
  <c r="BL86" i="2"/>
  <c r="BL87" i="2"/>
  <c r="BL88" i="2"/>
  <c r="BL89" i="2"/>
  <c r="BL90" i="2"/>
  <c r="BL91" i="2"/>
  <c r="BL92" i="2"/>
  <c r="BL93" i="2"/>
  <c r="BL94" i="2"/>
  <c r="BL95" i="2"/>
  <c r="BL96" i="2"/>
  <c r="BL97" i="2"/>
  <c r="BL98" i="2"/>
  <c r="BL99" i="2"/>
  <c r="BL100" i="2"/>
  <c r="BL101" i="2"/>
  <c r="BL102" i="2"/>
  <c r="BL103" i="2"/>
  <c r="BL104" i="2"/>
  <c r="BL105" i="2"/>
  <c r="BL106" i="2"/>
  <c r="BL107" i="2"/>
  <c r="BL109" i="2"/>
  <c r="BL110" i="2"/>
  <c r="BL111" i="2"/>
  <c r="BL112" i="2"/>
  <c r="BL113" i="2"/>
  <c r="BL114" i="2"/>
  <c r="BL115" i="2"/>
  <c r="BL116" i="2"/>
  <c r="BL118" i="2"/>
  <c r="BL119" i="2"/>
  <c r="BL120" i="2"/>
  <c r="BL121" i="2"/>
  <c r="BL122" i="2"/>
  <c r="BL123" i="2"/>
  <c r="BL124" i="2"/>
  <c r="BL125" i="2"/>
  <c r="BL126" i="2"/>
  <c r="BL127" i="2"/>
  <c r="BL129" i="2"/>
  <c r="BL130" i="2"/>
  <c r="BL131" i="2"/>
  <c r="BL132" i="2"/>
  <c r="BL133" i="2"/>
  <c r="BL134" i="2"/>
  <c r="BL135" i="2"/>
  <c r="BL136" i="2"/>
  <c r="BL137" i="2"/>
  <c r="BL138" i="2"/>
  <c r="BL139" i="2"/>
  <c r="BL140" i="2"/>
  <c r="BL141" i="2"/>
  <c r="BL142" i="2"/>
  <c r="BL143" i="2"/>
  <c r="BL144" i="2"/>
  <c r="BL145" i="2"/>
  <c r="BL146" i="2"/>
  <c r="BL147" i="2"/>
  <c r="BL148" i="2"/>
  <c r="BL149" i="2"/>
  <c r="BL150" i="2"/>
  <c r="BL151" i="2"/>
  <c r="BL152" i="2"/>
  <c r="BL153" i="2"/>
  <c r="BL154" i="2"/>
  <c r="BL156" i="2"/>
  <c r="BL157" i="2"/>
  <c r="BL158" i="2"/>
  <c r="BL159" i="2"/>
  <c r="BL160" i="2"/>
  <c r="BL161" i="2"/>
  <c r="BL162" i="2"/>
  <c r="BL164" i="2"/>
  <c r="BL165" i="2"/>
  <c r="BL166" i="2"/>
  <c r="BL167" i="2"/>
  <c r="BL168" i="2"/>
  <c r="BL175" i="2"/>
  <c r="BL176" i="2"/>
  <c r="BL177" i="2"/>
  <c r="BL178" i="2"/>
  <c r="BL179" i="2"/>
  <c r="BL180" i="2"/>
  <c r="BL181" i="2"/>
  <c r="BL182" i="2"/>
  <c r="BL183" i="2"/>
  <c r="BL184" i="2"/>
  <c r="BL185" i="2"/>
  <c r="BL186" i="2"/>
  <c r="BL187" i="2"/>
  <c r="BL188" i="2"/>
  <c r="BL189" i="2"/>
  <c r="BL197" i="2"/>
  <c r="BL198" i="2"/>
  <c r="BL199" i="2"/>
  <c r="BL200" i="2"/>
  <c r="BL201" i="2"/>
  <c r="BL202" i="2"/>
  <c r="BL203" i="2"/>
  <c r="BL204" i="2"/>
  <c r="BL205" i="2"/>
  <c r="BL206" i="2"/>
  <c r="BL207" i="2"/>
  <c r="BL27" i="2"/>
  <c r="BN27" i="2"/>
  <c r="BN28" i="2"/>
  <c r="BN29" i="2"/>
  <c r="BN30" i="2"/>
  <c r="BN31" i="2"/>
  <c r="BN32" i="2"/>
  <c r="BN33" i="2"/>
  <c r="BN34" i="2"/>
  <c r="BN35" i="2"/>
  <c r="BN36" i="2"/>
  <c r="BN37" i="2"/>
  <c r="BN38" i="2"/>
  <c r="BN40" i="2"/>
  <c r="BN41" i="2"/>
  <c r="BN42" i="2"/>
  <c r="BN43" i="2"/>
  <c r="BN44" i="2"/>
  <c r="BN45" i="2"/>
  <c r="BN46" i="2"/>
  <c r="BN47" i="2"/>
  <c r="BN48" i="2"/>
  <c r="BN49" i="2"/>
  <c r="BN50" i="2"/>
  <c r="BN51" i="2"/>
  <c r="BN52" i="2"/>
  <c r="BN54" i="2"/>
  <c r="BN55" i="2"/>
  <c r="BN56" i="2"/>
  <c r="BN57" i="2"/>
  <c r="BN58" i="2"/>
  <c r="BN59" i="2"/>
  <c r="BN60" i="2"/>
  <c r="BN61" i="2"/>
  <c r="BN62" i="2"/>
  <c r="BN63" i="2"/>
  <c r="BN64" i="2"/>
  <c r="BN65" i="2"/>
  <c r="BN66" i="2"/>
  <c r="BN67" i="2"/>
  <c r="BN68" i="2"/>
  <c r="BN69" i="2"/>
  <c r="BN70" i="2"/>
  <c r="BN71" i="2"/>
  <c r="BN72" i="2"/>
  <c r="BN73" i="2"/>
  <c r="BN74" i="2"/>
  <c r="BN75" i="2"/>
  <c r="BN76" i="2"/>
  <c r="BN77" i="2"/>
  <c r="BN78" i="2"/>
  <c r="BN79" i="2"/>
  <c r="BN80" i="2"/>
  <c r="BN81" i="2"/>
  <c r="BN82" i="2"/>
  <c r="BN83" i="2"/>
  <c r="BN84" i="2"/>
  <c r="BN85" i="2"/>
  <c r="BN86" i="2"/>
  <c r="BN87" i="2"/>
  <c r="BN88" i="2"/>
  <c r="BN89" i="2"/>
  <c r="BN90" i="2"/>
  <c r="BN91" i="2"/>
  <c r="BN92" i="2"/>
  <c r="BN93" i="2"/>
  <c r="BN94" i="2"/>
  <c r="BN95" i="2"/>
  <c r="BN96" i="2"/>
  <c r="BN97" i="2"/>
  <c r="BN98" i="2"/>
  <c r="BN99" i="2"/>
  <c r="BN100" i="2"/>
  <c r="BN101" i="2"/>
  <c r="BN102" i="2"/>
  <c r="BN103" i="2"/>
  <c r="BN104" i="2"/>
  <c r="BN105" i="2"/>
  <c r="BN106" i="2"/>
  <c r="BN107" i="2"/>
  <c r="BN109" i="2"/>
  <c r="BN110" i="2"/>
  <c r="BN111" i="2"/>
  <c r="BN112" i="2"/>
  <c r="BN113" i="2"/>
  <c r="BN114" i="2"/>
  <c r="BN115" i="2"/>
  <c r="BN116" i="2"/>
  <c r="BN118" i="2"/>
  <c r="BN119" i="2"/>
  <c r="BN120" i="2"/>
  <c r="BN121" i="2"/>
  <c r="BN122" i="2"/>
  <c r="BN123" i="2"/>
  <c r="BN124" i="2"/>
  <c r="BN125" i="2"/>
  <c r="BN126" i="2"/>
  <c r="BN127" i="2"/>
  <c r="BN129" i="2"/>
  <c r="BN130" i="2"/>
  <c r="BN131" i="2"/>
  <c r="BN132" i="2"/>
  <c r="BN133" i="2"/>
  <c r="BN134" i="2"/>
  <c r="BN135" i="2"/>
  <c r="BN136" i="2"/>
  <c r="BN137" i="2"/>
  <c r="BN138" i="2"/>
  <c r="BN139" i="2"/>
  <c r="BN140" i="2"/>
  <c r="BN141" i="2"/>
  <c r="BN142" i="2"/>
  <c r="BN143" i="2"/>
  <c r="BN144" i="2"/>
  <c r="BN145" i="2"/>
  <c r="BN146" i="2"/>
  <c r="BN147" i="2"/>
  <c r="BN148" i="2"/>
  <c r="BN149" i="2"/>
  <c r="BN150" i="2"/>
  <c r="BN151" i="2"/>
  <c r="BN152" i="2"/>
  <c r="BN153" i="2"/>
  <c r="BN154" i="2"/>
  <c r="BN155" i="2"/>
  <c r="BN156" i="2"/>
  <c r="BN157" i="2"/>
  <c r="BN158" i="2"/>
  <c r="BN159" i="2"/>
  <c r="BN160" i="2"/>
  <c r="BN161" i="2"/>
  <c r="BN162" i="2"/>
  <c r="BN164" i="2"/>
  <c r="BN165" i="2"/>
  <c r="BN166" i="2"/>
  <c r="BN167" i="2"/>
  <c r="BN168" i="2"/>
  <c r="BN170" i="2"/>
  <c r="BN171" i="2"/>
  <c r="BN172" i="2"/>
  <c r="BN173" i="2"/>
  <c r="BN174" i="2"/>
  <c r="BN175" i="2"/>
  <c r="BN176" i="2"/>
  <c r="BN177" i="2"/>
  <c r="BN178" i="2"/>
  <c r="BN179" i="2"/>
  <c r="BN180" i="2"/>
  <c r="BN181" i="2"/>
  <c r="BN182" i="2"/>
  <c r="BN183" i="2"/>
  <c r="BN184" i="2"/>
  <c r="BN185" i="2"/>
  <c r="BN186" i="2"/>
  <c r="BN187" i="2"/>
  <c r="BN188" i="2"/>
  <c r="BN189" i="2"/>
  <c r="BN195" i="2"/>
  <c r="BN196" i="2"/>
  <c r="BN197" i="2"/>
  <c r="BN198" i="2"/>
  <c r="BN199" i="2"/>
  <c r="BN200" i="2"/>
  <c r="BN201" i="2"/>
  <c r="BN202" i="2"/>
  <c r="BN203" i="2"/>
  <c r="BN204" i="2"/>
  <c r="BN205" i="2"/>
  <c r="BN206" i="2"/>
  <c r="BN207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BP67" i="2"/>
  <c r="BP68" i="2"/>
  <c r="BP69" i="2"/>
  <c r="BP70" i="2"/>
  <c r="BP71" i="2"/>
  <c r="BP72" i="2"/>
  <c r="BP73" i="2"/>
  <c r="BP74" i="2"/>
  <c r="BP75" i="2"/>
  <c r="BP76" i="2"/>
  <c r="BP77" i="2"/>
  <c r="BP78" i="2"/>
  <c r="BP79" i="2"/>
  <c r="BP80" i="2"/>
  <c r="BP81" i="2"/>
  <c r="BP82" i="2"/>
  <c r="BP83" i="2"/>
  <c r="BP84" i="2"/>
  <c r="BP85" i="2"/>
  <c r="BP86" i="2"/>
  <c r="BP87" i="2"/>
  <c r="BP88" i="2"/>
  <c r="BP89" i="2"/>
  <c r="BP90" i="2"/>
  <c r="BP91" i="2"/>
  <c r="BP92" i="2"/>
  <c r="BP93" i="2"/>
  <c r="BP94" i="2"/>
  <c r="BP95" i="2"/>
  <c r="BP96" i="2"/>
  <c r="BP97" i="2"/>
  <c r="BP98" i="2"/>
  <c r="BP99" i="2"/>
  <c r="BP100" i="2"/>
  <c r="BP101" i="2"/>
  <c r="BP102" i="2"/>
  <c r="BP103" i="2"/>
  <c r="BP104" i="2"/>
  <c r="BP105" i="2"/>
  <c r="BP106" i="2"/>
  <c r="BP107" i="2"/>
  <c r="BP108" i="2"/>
  <c r="BP109" i="2"/>
  <c r="BP110" i="2"/>
  <c r="BP111" i="2"/>
  <c r="BP112" i="2"/>
  <c r="BP113" i="2"/>
  <c r="BP114" i="2"/>
  <c r="BP115" i="2"/>
  <c r="BP116" i="2"/>
  <c r="BP117" i="2"/>
  <c r="BP118" i="2"/>
  <c r="BP119" i="2"/>
  <c r="BP120" i="2"/>
  <c r="BP121" i="2"/>
  <c r="BP122" i="2"/>
  <c r="BP123" i="2"/>
  <c r="BP124" i="2"/>
  <c r="BP125" i="2"/>
  <c r="BP126" i="2"/>
  <c r="BP127" i="2"/>
  <c r="BP128" i="2"/>
  <c r="BP129" i="2"/>
  <c r="BP130" i="2"/>
  <c r="BP131" i="2"/>
  <c r="BP132" i="2"/>
  <c r="BP133" i="2"/>
  <c r="BP134" i="2"/>
  <c r="BP135" i="2"/>
  <c r="BP136" i="2"/>
  <c r="BP137" i="2"/>
  <c r="BP138" i="2"/>
  <c r="BP139" i="2"/>
  <c r="BP140" i="2"/>
  <c r="BP141" i="2"/>
  <c r="BP142" i="2"/>
  <c r="BP143" i="2"/>
  <c r="BP144" i="2"/>
  <c r="BP145" i="2"/>
  <c r="BP146" i="2"/>
  <c r="BP147" i="2"/>
  <c r="BP148" i="2"/>
  <c r="BP149" i="2"/>
  <c r="BP150" i="2"/>
  <c r="BP151" i="2"/>
  <c r="BP152" i="2"/>
  <c r="BP153" i="2"/>
  <c r="BP154" i="2"/>
  <c r="BP155" i="2"/>
  <c r="BP156" i="2"/>
  <c r="BP157" i="2"/>
  <c r="BP158" i="2"/>
  <c r="BP159" i="2"/>
  <c r="BP160" i="2"/>
  <c r="BP161" i="2"/>
  <c r="BP162" i="2"/>
  <c r="BP163" i="2"/>
  <c r="BJ163" i="2" s="1"/>
  <c r="BP164" i="2"/>
  <c r="BP165" i="2"/>
  <c r="BP166" i="2"/>
  <c r="BP167" i="2"/>
  <c r="BP168" i="2"/>
  <c r="BP169" i="2"/>
  <c r="BP170" i="2"/>
  <c r="BP171" i="2"/>
  <c r="BP172" i="2"/>
  <c r="BP173" i="2"/>
  <c r="BP174" i="2"/>
  <c r="BP175" i="2"/>
  <c r="BP176" i="2"/>
  <c r="BP177" i="2"/>
  <c r="BP178" i="2"/>
  <c r="BP179" i="2"/>
  <c r="BP180" i="2"/>
  <c r="BP181" i="2"/>
  <c r="BP182" i="2"/>
  <c r="BP183" i="2"/>
  <c r="BP184" i="2"/>
  <c r="BP185" i="2"/>
  <c r="BP186" i="2"/>
  <c r="BP187" i="2"/>
  <c r="BP188" i="2"/>
  <c r="BP189" i="2"/>
  <c r="BP190" i="2"/>
  <c r="BJ190" i="2" s="1"/>
  <c r="BP191" i="2"/>
  <c r="BP192" i="2"/>
  <c r="BJ192" i="2" s="1"/>
  <c r="BP193" i="2"/>
  <c r="BP194" i="2"/>
  <c r="BP195" i="2"/>
  <c r="BP196" i="2"/>
  <c r="BP197" i="2"/>
  <c r="BP198" i="2"/>
  <c r="BP199" i="2"/>
  <c r="BP200" i="2"/>
  <c r="BP201" i="2"/>
  <c r="BP202" i="2"/>
  <c r="BP203" i="2"/>
  <c r="BP204" i="2"/>
  <c r="BP205" i="2"/>
  <c r="BP206" i="2"/>
  <c r="BP20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CE28" i="2"/>
  <c r="CE29" i="2"/>
  <c r="CE30" i="2"/>
  <c r="CE31" i="2"/>
  <c r="CE32" i="2"/>
  <c r="CE33" i="2"/>
  <c r="CE34" i="2"/>
  <c r="CE35" i="2"/>
  <c r="CE36" i="2"/>
  <c r="CE37" i="2"/>
  <c r="CE38" i="2"/>
  <c r="CE39" i="2"/>
  <c r="CE40" i="2"/>
  <c r="CE41" i="2"/>
  <c r="CE42" i="2"/>
  <c r="CE43" i="2"/>
  <c r="CE44" i="2"/>
  <c r="CE45" i="2"/>
  <c r="CE46" i="2"/>
  <c r="CE47" i="2"/>
  <c r="CE48" i="2"/>
  <c r="CE49" i="2"/>
  <c r="CE50" i="2"/>
  <c r="CE51" i="2"/>
  <c r="CE52" i="2"/>
  <c r="CE53" i="2"/>
  <c r="CE54" i="2"/>
  <c r="CE55" i="2"/>
  <c r="CE56" i="2"/>
  <c r="CE57" i="2"/>
  <c r="CE58" i="2"/>
  <c r="CE59" i="2"/>
  <c r="CE60" i="2"/>
  <c r="CE61" i="2"/>
  <c r="CE62" i="2"/>
  <c r="CE63" i="2"/>
  <c r="CE64" i="2"/>
  <c r="CE65" i="2"/>
  <c r="CE66" i="2"/>
  <c r="CE67" i="2"/>
  <c r="CE68" i="2"/>
  <c r="CE69" i="2"/>
  <c r="CE70" i="2"/>
  <c r="CE71" i="2"/>
  <c r="CE72" i="2"/>
  <c r="CE73" i="2"/>
  <c r="CE74" i="2"/>
  <c r="CE75" i="2"/>
  <c r="CE76" i="2"/>
  <c r="CE77" i="2"/>
  <c r="CE78" i="2"/>
  <c r="CE79" i="2"/>
  <c r="CE80" i="2"/>
  <c r="CE81" i="2"/>
  <c r="CE82" i="2"/>
  <c r="CE83" i="2"/>
  <c r="CE84" i="2"/>
  <c r="CE85" i="2"/>
  <c r="CE86" i="2"/>
  <c r="CE87" i="2"/>
  <c r="CE88" i="2"/>
  <c r="CE89" i="2"/>
  <c r="CE90" i="2"/>
  <c r="CE91" i="2"/>
  <c r="CE92" i="2"/>
  <c r="CE93" i="2"/>
  <c r="CE94" i="2"/>
  <c r="CE95" i="2"/>
  <c r="CE96" i="2"/>
  <c r="CE97" i="2"/>
  <c r="CE98" i="2"/>
  <c r="CE99" i="2"/>
  <c r="CE100" i="2"/>
  <c r="CE101" i="2"/>
  <c r="CE102" i="2"/>
  <c r="CE103" i="2"/>
  <c r="CE104" i="2"/>
  <c r="CE105" i="2"/>
  <c r="CE106" i="2"/>
  <c r="CE107" i="2"/>
  <c r="CE108" i="2"/>
  <c r="CE109" i="2"/>
  <c r="CE110" i="2"/>
  <c r="CE111" i="2"/>
  <c r="CE112" i="2"/>
  <c r="CE113" i="2"/>
  <c r="CE114" i="2"/>
  <c r="CE115" i="2"/>
  <c r="CE116" i="2"/>
  <c r="CE117" i="2"/>
  <c r="CE118" i="2"/>
  <c r="CE119" i="2"/>
  <c r="CE120" i="2"/>
  <c r="CE121" i="2"/>
  <c r="CE122" i="2"/>
  <c r="CE123" i="2"/>
  <c r="CE124" i="2"/>
  <c r="CE125" i="2"/>
  <c r="CE126" i="2"/>
  <c r="CE127" i="2"/>
  <c r="CE128" i="2"/>
  <c r="CE129" i="2"/>
  <c r="CE130" i="2"/>
  <c r="CE131" i="2"/>
  <c r="CE132" i="2"/>
  <c r="CE133" i="2"/>
  <c r="CE134" i="2"/>
  <c r="CE135" i="2"/>
  <c r="CE136" i="2"/>
  <c r="CE137" i="2"/>
  <c r="CE138" i="2"/>
  <c r="CE139" i="2"/>
  <c r="CE140" i="2"/>
  <c r="CE141" i="2"/>
  <c r="CE142" i="2"/>
  <c r="CE143" i="2"/>
  <c r="CE144" i="2"/>
  <c r="CE145" i="2"/>
  <c r="CE146" i="2"/>
  <c r="CE147" i="2"/>
  <c r="CE148" i="2"/>
  <c r="CE149" i="2"/>
  <c r="CE150" i="2"/>
  <c r="CE151" i="2"/>
  <c r="CE152" i="2"/>
  <c r="CE153" i="2"/>
  <c r="CE154" i="2"/>
  <c r="CE155" i="2"/>
  <c r="CE156" i="2"/>
  <c r="CE157" i="2"/>
  <c r="CE158" i="2"/>
  <c r="CE159" i="2"/>
  <c r="CE160" i="2"/>
  <c r="CE161" i="2"/>
  <c r="CE162" i="2"/>
  <c r="CE163" i="2"/>
  <c r="CE164" i="2"/>
  <c r="CE165" i="2"/>
  <c r="CE166" i="2"/>
  <c r="CE167" i="2"/>
  <c r="CE168" i="2"/>
  <c r="CE169" i="2"/>
  <c r="CE170" i="2"/>
  <c r="CE171" i="2"/>
  <c r="CE172" i="2"/>
  <c r="CE173" i="2"/>
  <c r="CE174" i="2"/>
  <c r="CE175" i="2"/>
  <c r="CE176" i="2"/>
  <c r="CE177" i="2"/>
  <c r="CE178" i="2"/>
  <c r="CE179" i="2"/>
  <c r="CE180" i="2"/>
  <c r="CE181" i="2"/>
  <c r="CE182" i="2"/>
  <c r="CE183" i="2"/>
  <c r="CE184" i="2"/>
  <c r="CE185" i="2"/>
  <c r="CE186" i="2"/>
  <c r="CE187" i="2"/>
  <c r="CE188" i="2"/>
  <c r="CE189" i="2"/>
  <c r="CE190" i="2"/>
  <c r="CE191" i="2"/>
  <c r="CE192" i="2"/>
  <c r="CE193" i="2"/>
  <c r="CE194" i="2"/>
  <c r="CE195" i="2"/>
  <c r="CE196" i="2"/>
  <c r="CE197" i="2"/>
  <c r="CE198" i="2"/>
  <c r="CE199" i="2"/>
  <c r="CE200" i="2"/>
  <c r="CE201" i="2"/>
  <c r="CE202" i="2"/>
  <c r="CE203" i="2"/>
  <c r="CE204" i="2"/>
  <c r="CE205" i="2"/>
  <c r="CE206" i="2"/>
  <c r="CE207" i="2"/>
  <c r="CE27" i="2"/>
  <c r="BJ160" i="2" l="1"/>
  <c r="BJ194" i="2"/>
  <c r="BJ193" i="2"/>
  <c r="BJ191" i="2"/>
  <c r="BJ117" i="2"/>
  <c r="BJ206" i="2"/>
  <c r="BJ204" i="2"/>
  <c r="BJ202" i="2"/>
  <c r="BJ207" i="2"/>
  <c r="BJ205" i="2"/>
  <c r="BJ203" i="2"/>
  <c r="BJ155" i="2"/>
  <c r="BJ128" i="2"/>
  <c r="BJ108" i="2"/>
  <c r="BJ53" i="2"/>
  <c r="BJ39" i="2"/>
  <c r="BJ182" i="2"/>
  <c r="BJ195" i="2"/>
  <c r="BJ154" i="2"/>
  <c r="BJ152" i="2"/>
  <c r="BJ150" i="2"/>
  <c r="BJ148" i="2"/>
  <c r="BJ146" i="2"/>
  <c r="BJ144" i="2"/>
  <c r="BJ142" i="2"/>
  <c r="BJ140" i="2"/>
  <c r="BJ138" i="2"/>
  <c r="BJ136" i="2"/>
  <c r="BJ134" i="2"/>
  <c r="BJ132" i="2"/>
  <c r="BJ130" i="2"/>
  <c r="BJ126" i="2"/>
  <c r="BJ124" i="2"/>
  <c r="BJ122" i="2"/>
  <c r="BJ120" i="2"/>
  <c r="BJ116" i="2"/>
  <c r="BJ114" i="2"/>
  <c r="BJ112" i="2"/>
  <c r="BJ110" i="2"/>
  <c r="BJ106" i="2"/>
  <c r="BJ104" i="2"/>
  <c r="BJ102" i="2"/>
  <c r="BJ100" i="2"/>
  <c r="BJ98" i="2"/>
  <c r="BJ96" i="2"/>
  <c r="BJ94" i="2"/>
  <c r="BJ92" i="2"/>
  <c r="BJ90" i="2"/>
  <c r="BJ88" i="2"/>
  <c r="BJ86" i="2"/>
  <c r="BJ84" i="2"/>
  <c r="BJ82" i="2"/>
  <c r="BJ80" i="2"/>
  <c r="BJ78" i="2"/>
  <c r="BJ76" i="2"/>
  <c r="BJ74" i="2"/>
  <c r="BJ72" i="2"/>
  <c r="BJ70" i="2"/>
  <c r="BJ68" i="2"/>
  <c r="BJ66" i="2"/>
  <c r="BJ64" i="2"/>
  <c r="BJ62" i="2"/>
  <c r="BJ60" i="2"/>
  <c r="BJ58" i="2"/>
  <c r="BJ56" i="2"/>
  <c r="BJ54" i="2"/>
  <c r="BJ52" i="2"/>
  <c r="BJ50" i="2"/>
  <c r="BJ48" i="2"/>
  <c r="BJ46" i="2"/>
  <c r="BJ44" i="2"/>
  <c r="BJ42" i="2"/>
  <c r="BJ40" i="2"/>
  <c r="BJ38" i="2"/>
  <c r="BJ36" i="2"/>
  <c r="BJ34" i="2"/>
  <c r="BJ32" i="2"/>
  <c r="BJ30" i="2"/>
  <c r="BJ28" i="2"/>
  <c r="BJ175" i="2"/>
  <c r="BJ153" i="2"/>
  <c r="BJ151" i="2"/>
  <c r="BJ149" i="2"/>
  <c r="BJ147" i="2"/>
  <c r="BJ145" i="2"/>
  <c r="BJ143" i="2"/>
  <c r="BJ141" i="2"/>
  <c r="BJ139" i="2"/>
  <c r="BJ137" i="2"/>
  <c r="BJ135" i="2"/>
  <c r="BJ133" i="2"/>
  <c r="BJ131" i="2"/>
  <c r="BJ129" i="2"/>
  <c r="BJ127" i="2"/>
  <c r="BJ125" i="2"/>
  <c r="BJ123" i="2"/>
  <c r="BJ121" i="2"/>
  <c r="BJ115" i="2"/>
  <c r="BJ113" i="2"/>
  <c r="BJ111" i="2"/>
  <c r="BJ109" i="2"/>
  <c r="BJ107" i="2"/>
  <c r="BJ105" i="2"/>
  <c r="BJ103" i="2"/>
  <c r="BJ101" i="2"/>
  <c r="BJ99" i="2"/>
  <c r="BJ97" i="2"/>
  <c r="BJ95" i="2"/>
  <c r="BJ93" i="2"/>
  <c r="BJ91" i="2"/>
  <c r="BJ89" i="2"/>
  <c r="BJ87" i="2"/>
  <c r="BJ85" i="2"/>
  <c r="BJ83" i="2"/>
  <c r="BJ81" i="2"/>
  <c r="BJ79" i="2"/>
  <c r="BJ77" i="2"/>
  <c r="BJ75" i="2"/>
  <c r="BJ73" i="2"/>
  <c r="BJ71" i="2"/>
  <c r="BJ69" i="2"/>
  <c r="BJ67" i="2"/>
  <c r="BJ65" i="2"/>
  <c r="BJ63" i="2"/>
  <c r="BJ61" i="2"/>
  <c r="BJ59" i="2"/>
  <c r="BJ57" i="2"/>
  <c r="BJ55" i="2"/>
  <c r="BJ51" i="2"/>
  <c r="BJ49" i="2"/>
  <c r="BJ47" i="2"/>
  <c r="BJ45" i="2"/>
  <c r="BJ43" i="2"/>
  <c r="BJ41" i="2"/>
  <c r="BJ37" i="2"/>
  <c r="BJ35" i="2"/>
  <c r="BJ33" i="2"/>
  <c r="BJ31" i="2"/>
  <c r="BJ29" i="2"/>
  <c r="BJ27" i="2"/>
  <c r="BJ201" i="2"/>
  <c r="BJ200" i="2"/>
  <c r="BJ199" i="2"/>
  <c r="BJ198" i="2"/>
  <c r="BJ197" i="2"/>
  <c r="BJ196" i="2"/>
  <c r="BJ181" i="2"/>
  <c r="BJ180" i="2"/>
  <c r="BJ179" i="2"/>
  <c r="BJ178" i="2"/>
  <c r="BJ177" i="2"/>
  <c r="BJ176" i="2"/>
  <c r="BJ189" i="2"/>
  <c r="BJ188" i="2"/>
  <c r="BJ187" i="2"/>
  <c r="BJ186" i="2"/>
  <c r="BJ185" i="2"/>
  <c r="BJ184" i="2"/>
  <c r="BJ183" i="2"/>
  <c r="BJ174" i="2"/>
  <c r="BJ173" i="2"/>
  <c r="BJ172" i="2"/>
  <c r="BJ171" i="2"/>
  <c r="BJ170" i="2"/>
  <c r="BJ169" i="2"/>
  <c r="BJ168" i="2"/>
  <c r="BJ167" i="2"/>
  <c r="BJ166" i="2"/>
  <c r="BJ165" i="2"/>
  <c r="BJ164" i="2"/>
  <c r="BJ162" i="2"/>
  <c r="BJ161" i="2"/>
  <c r="BJ159" i="2"/>
  <c r="BJ158" i="2"/>
  <c r="BJ157" i="2"/>
  <c r="BJ156" i="2"/>
  <c r="BJ119" i="2"/>
  <c r="BJ118" i="2"/>
  <c r="AR184" i="2"/>
  <c r="AQ184" i="2" s="1"/>
  <c r="AU184" i="2" s="1"/>
  <c r="AR177" i="2"/>
  <c r="AR178" i="2" s="1"/>
  <c r="AR164" i="2"/>
  <c r="AQ164" i="2" s="1"/>
  <c r="AU164" i="2" s="1"/>
  <c r="AR157" i="2"/>
  <c r="AR158" i="2" s="1"/>
  <c r="AR143" i="2"/>
  <c r="AR144" i="2" s="1"/>
  <c r="AQ138" i="2"/>
  <c r="AU138" i="2" s="1"/>
  <c r="AR129" i="2"/>
  <c r="AR130" i="2" s="1"/>
  <c r="AR122" i="2"/>
  <c r="AR123" i="2" s="1"/>
  <c r="AR106" i="2"/>
  <c r="AQ106" i="2" s="1"/>
  <c r="AU106" i="2" s="1"/>
  <c r="AR101" i="2"/>
  <c r="AR87" i="2"/>
  <c r="AR88" i="2" s="1"/>
  <c r="AR74" i="2"/>
  <c r="AR75" i="2" s="1"/>
  <c r="AR61" i="2"/>
  <c r="AQ61" i="2" s="1"/>
  <c r="AU61" i="2" s="1"/>
  <c r="AR54" i="2"/>
  <c r="AR55" i="2" s="1"/>
  <c r="AR47" i="2"/>
  <c r="AR48" i="2" s="1"/>
  <c r="AR40" i="2"/>
  <c r="AR41" i="2" s="1"/>
  <c r="AQ31" i="2"/>
  <c r="AU31" i="2" s="1"/>
  <c r="AQ32" i="2"/>
  <c r="AU32" i="2" s="1"/>
  <c r="AQ39" i="2"/>
  <c r="AU39" i="2" s="1"/>
  <c r="AQ40" i="2"/>
  <c r="AU40" i="2" s="1"/>
  <c r="AQ46" i="2"/>
  <c r="AU46" i="2" s="1"/>
  <c r="AQ53" i="2"/>
  <c r="AU53" i="2" s="1"/>
  <c r="AQ60" i="2"/>
  <c r="AU60" i="2" s="1"/>
  <c r="AQ73" i="2"/>
  <c r="AU73" i="2" s="1"/>
  <c r="AQ86" i="2"/>
  <c r="AU86" i="2" s="1"/>
  <c r="AQ99" i="2"/>
  <c r="AU99" i="2" s="1"/>
  <c r="AU100" i="2"/>
  <c r="AQ105" i="2"/>
  <c r="AU105" i="2" s="1"/>
  <c r="AQ115" i="2"/>
  <c r="AU115" i="2" s="1"/>
  <c r="AQ116" i="2"/>
  <c r="AU116" i="2" s="1"/>
  <c r="AQ117" i="2"/>
  <c r="AU117" i="2" s="1"/>
  <c r="AQ118" i="2"/>
  <c r="AU118" i="2" s="1"/>
  <c r="AQ119" i="2"/>
  <c r="AU119" i="2" s="1"/>
  <c r="AQ120" i="2"/>
  <c r="AU120" i="2" s="1"/>
  <c r="AQ121" i="2"/>
  <c r="AU121" i="2" s="1"/>
  <c r="AQ128" i="2"/>
  <c r="AU128" i="2" s="1"/>
  <c r="AQ135" i="2"/>
  <c r="AU135" i="2" s="1"/>
  <c r="AQ136" i="2"/>
  <c r="AU136" i="2" s="1"/>
  <c r="AQ137" i="2"/>
  <c r="AU137" i="2" s="1"/>
  <c r="AQ139" i="2"/>
  <c r="AU139" i="2" s="1"/>
  <c r="AQ140" i="2"/>
  <c r="AU140" i="2" s="1"/>
  <c r="AQ141" i="2"/>
  <c r="AU141" i="2" s="1"/>
  <c r="AQ142" i="2"/>
  <c r="AU142" i="2" s="1"/>
  <c r="AQ155" i="2"/>
  <c r="AU155" i="2" s="1"/>
  <c r="AQ156" i="2"/>
  <c r="AU156" i="2" s="1"/>
  <c r="AQ163" i="2"/>
  <c r="AU163" i="2" s="1"/>
  <c r="AQ170" i="2"/>
  <c r="AU170" i="2" s="1"/>
  <c r="AQ171" i="2"/>
  <c r="AU171" i="2" s="1"/>
  <c r="AQ172" i="2"/>
  <c r="AU172" i="2" s="1"/>
  <c r="AQ173" i="2"/>
  <c r="AU173" i="2" s="1"/>
  <c r="AQ174" i="2"/>
  <c r="AU174" i="2" s="1"/>
  <c r="AQ175" i="2"/>
  <c r="AU175" i="2" s="1"/>
  <c r="AQ176" i="2"/>
  <c r="AU176" i="2" s="1"/>
  <c r="AQ183" i="2"/>
  <c r="AU183" i="2" s="1"/>
  <c r="AQ190" i="2"/>
  <c r="AU190" i="2" s="1"/>
  <c r="AQ191" i="2"/>
  <c r="AU191" i="2" s="1"/>
  <c r="AQ192" i="2"/>
  <c r="AU192" i="2" s="1"/>
  <c r="AQ193" i="2"/>
  <c r="AU193" i="2" s="1"/>
  <c r="AQ194" i="2"/>
  <c r="AU194" i="2" s="1"/>
  <c r="AQ195" i="2"/>
  <c r="AU195" i="2" s="1"/>
  <c r="AQ196" i="2"/>
  <c r="AQ197" i="2"/>
  <c r="AU197" i="2" s="1"/>
  <c r="AQ198" i="2"/>
  <c r="AU198" i="2" s="1"/>
  <c r="AQ199" i="2"/>
  <c r="AU199" i="2" s="1"/>
  <c r="AQ200" i="2"/>
  <c r="AU200" i="2" s="1"/>
  <c r="AQ201" i="2"/>
  <c r="AU201" i="2" s="1"/>
  <c r="AQ202" i="2"/>
  <c r="AU202" i="2" s="1"/>
  <c r="AQ203" i="2"/>
  <c r="AU203" i="2" s="1"/>
  <c r="AQ204" i="2"/>
  <c r="AU204" i="2" s="1"/>
  <c r="AQ205" i="2"/>
  <c r="AU205" i="2" s="1"/>
  <c r="AQ206" i="2"/>
  <c r="AU206" i="2" s="1"/>
  <c r="AQ207" i="2"/>
  <c r="AR33" i="2"/>
  <c r="AQ33" i="2" s="1"/>
  <c r="AU33" i="2" s="1"/>
  <c r="AU28" i="2"/>
  <c r="AQ29" i="2"/>
  <c r="AU29" i="2" s="1"/>
  <c r="AQ30" i="2"/>
  <c r="AU30" i="2" s="1"/>
  <c r="AR102" i="2" l="1"/>
  <c r="AQ102" i="2" s="1"/>
  <c r="AQ101" i="2"/>
  <c r="AQ143" i="2"/>
  <c r="AU143" i="2" s="1"/>
  <c r="AQ177" i="2"/>
  <c r="AU177" i="2" s="1"/>
  <c r="AU101" i="2"/>
  <c r="AQ54" i="2"/>
  <c r="AU54" i="2" s="1"/>
  <c r="AU27" i="2"/>
  <c r="AV27" i="2"/>
  <c r="F27" i="2" s="1"/>
  <c r="AU196" i="2"/>
  <c r="AV196" i="2"/>
  <c r="AU207" i="2"/>
  <c r="AV207" i="2"/>
  <c r="AQ47" i="2"/>
  <c r="AU47" i="2" s="1"/>
  <c r="AR62" i="2"/>
  <c r="AQ157" i="2"/>
  <c r="AU157" i="2" s="1"/>
  <c r="AQ122" i="2"/>
  <c r="AU122" i="2" s="1"/>
  <c r="AQ87" i="2"/>
  <c r="AU87" i="2" s="1"/>
  <c r="AR107" i="2"/>
  <c r="AQ107" i="2" s="1"/>
  <c r="AU107" i="2" s="1"/>
  <c r="AR49" i="2"/>
  <c r="AQ48" i="2"/>
  <c r="AU48" i="2" s="1"/>
  <c r="AR103" i="2"/>
  <c r="AQ103" i="2" s="1"/>
  <c r="AU102" i="2"/>
  <c r="AR145" i="2"/>
  <c r="AQ144" i="2"/>
  <c r="AU144" i="2" s="1"/>
  <c r="AR42" i="2"/>
  <c r="AQ41" i="2"/>
  <c r="AU41" i="2" s="1"/>
  <c r="AR56" i="2"/>
  <c r="AQ55" i="2"/>
  <c r="AU55" i="2" s="1"/>
  <c r="AR124" i="2"/>
  <c r="AQ123" i="2"/>
  <c r="AU123" i="2" s="1"/>
  <c r="AR159" i="2"/>
  <c r="AQ158" i="2"/>
  <c r="AU158" i="2" s="1"/>
  <c r="AQ178" i="2"/>
  <c r="AU178" i="2" s="1"/>
  <c r="AR179" i="2"/>
  <c r="AR180" i="2" s="1"/>
  <c r="AQ180" i="2" s="1"/>
  <c r="AU180" i="2" s="1"/>
  <c r="AR165" i="2"/>
  <c r="AR185" i="2"/>
  <c r="AR34" i="2"/>
  <c r="AR131" i="2"/>
  <c r="AQ130" i="2"/>
  <c r="AU130" i="2" s="1"/>
  <c r="AQ129" i="2"/>
  <c r="AU129" i="2" s="1"/>
  <c r="AR109" i="2"/>
  <c r="AQ108" i="2"/>
  <c r="AU108" i="2" s="1"/>
  <c r="AQ88" i="2"/>
  <c r="AU88" i="2" s="1"/>
  <c r="AR89" i="2"/>
  <c r="AR76" i="2"/>
  <c r="AQ75" i="2"/>
  <c r="AU75" i="2" s="1"/>
  <c r="AQ74" i="2"/>
  <c r="AU74" i="2" s="1"/>
  <c r="AR181" i="2" l="1"/>
  <c r="AR63" i="2"/>
  <c r="AQ62" i="2"/>
  <c r="AU62" i="2" s="1"/>
  <c r="AQ179" i="2"/>
  <c r="AU179" i="2" s="1"/>
  <c r="AQ34" i="2"/>
  <c r="AU34" i="2" s="1"/>
  <c r="AR35" i="2"/>
  <c r="AR166" i="2"/>
  <c r="AQ165" i="2"/>
  <c r="AR160" i="2"/>
  <c r="AQ159" i="2"/>
  <c r="AR125" i="2"/>
  <c r="AQ124" i="2"/>
  <c r="AR57" i="2"/>
  <c r="AQ56" i="2"/>
  <c r="AR43" i="2"/>
  <c r="AQ42" i="2"/>
  <c r="AV42" i="2" s="1"/>
  <c r="AR146" i="2"/>
  <c r="AQ145" i="2"/>
  <c r="AR104" i="2"/>
  <c r="AQ49" i="2"/>
  <c r="AU49" i="2" s="1"/>
  <c r="AR50" i="2"/>
  <c r="AQ89" i="2"/>
  <c r="AU89" i="2" s="1"/>
  <c r="AR90" i="2"/>
  <c r="AR186" i="2"/>
  <c r="AQ185" i="2"/>
  <c r="AR182" i="2"/>
  <c r="AQ182" i="2" s="1"/>
  <c r="AQ181" i="2"/>
  <c r="AR132" i="2"/>
  <c r="AQ131" i="2"/>
  <c r="AR110" i="2"/>
  <c r="AQ109" i="2"/>
  <c r="AW109" i="2" s="1"/>
  <c r="AR77" i="2"/>
  <c r="AQ76" i="2"/>
  <c r="AV28" i="2"/>
  <c r="AW28" i="2"/>
  <c r="AV29" i="2"/>
  <c r="AW29" i="2"/>
  <c r="AV30" i="2"/>
  <c r="AW30" i="2"/>
  <c r="AH31" i="2"/>
  <c r="AI31" i="2"/>
  <c r="AJ31" i="2"/>
  <c r="AK31" i="2"/>
  <c r="AL31" i="2"/>
  <c r="AM31" i="2"/>
  <c r="AN31" i="2"/>
  <c r="AO31" i="2"/>
  <c r="AP31" i="2"/>
  <c r="AV31" i="2"/>
  <c r="AW31" i="2"/>
  <c r="AV32" i="2"/>
  <c r="AW32" i="2"/>
  <c r="AV33" i="2"/>
  <c r="AW33" i="2"/>
  <c r="AV34" i="2"/>
  <c r="AV39" i="2"/>
  <c r="AW39" i="2"/>
  <c r="AV40" i="2"/>
  <c r="AW40" i="2"/>
  <c r="AV41" i="2"/>
  <c r="AW41" i="2"/>
  <c r="AV46" i="2"/>
  <c r="AW46" i="2"/>
  <c r="AV47" i="2"/>
  <c r="AW47" i="2"/>
  <c r="AV48" i="2"/>
  <c r="AW48" i="2"/>
  <c r="AW49" i="2"/>
  <c r="AV53" i="2"/>
  <c r="AW53" i="2"/>
  <c r="AV54" i="2"/>
  <c r="AW54" i="2"/>
  <c r="AV55" i="2"/>
  <c r="AW55" i="2"/>
  <c r="AV56" i="2"/>
  <c r="AV60" i="2"/>
  <c r="AW60" i="2"/>
  <c r="AV61" i="2"/>
  <c r="AW61" i="2"/>
  <c r="AV62" i="2"/>
  <c r="AV73" i="2"/>
  <c r="AW73" i="2"/>
  <c r="AV74" i="2"/>
  <c r="AW74" i="2"/>
  <c r="AV75" i="2"/>
  <c r="AW75" i="2"/>
  <c r="AV76" i="2"/>
  <c r="AV86" i="2"/>
  <c r="AW86" i="2"/>
  <c r="AV87" i="2"/>
  <c r="AW87" i="2"/>
  <c r="AV88" i="2"/>
  <c r="AW88" i="2"/>
  <c r="AV89" i="2"/>
  <c r="AV99" i="2"/>
  <c r="AW99" i="2"/>
  <c r="AV100" i="2"/>
  <c r="AW100" i="2"/>
  <c r="AV101" i="2"/>
  <c r="AW101" i="2"/>
  <c r="AV102" i="2"/>
  <c r="AW102" i="2"/>
  <c r="AW103" i="2"/>
  <c r="AV105" i="2"/>
  <c r="AW105" i="2"/>
  <c r="AV106" i="2"/>
  <c r="AW106" i="2"/>
  <c r="AV107" i="2"/>
  <c r="AW107" i="2"/>
  <c r="AV108" i="2"/>
  <c r="AW108" i="2"/>
  <c r="AV115" i="2"/>
  <c r="AW115" i="2"/>
  <c r="AH116" i="2"/>
  <c r="AI116" i="2"/>
  <c r="AJ116" i="2"/>
  <c r="AK116" i="2"/>
  <c r="AL116" i="2"/>
  <c r="AM116" i="2"/>
  <c r="AN116" i="2"/>
  <c r="AO116" i="2"/>
  <c r="AP116" i="2"/>
  <c r="AV116" i="2"/>
  <c r="AW116" i="2"/>
  <c r="AH117" i="2"/>
  <c r="AI117" i="2"/>
  <c r="AJ117" i="2"/>
  <c r="AK117" i="2"/>
  <c r="AL117" i="2"/>
  <c r="AM117" i="2"/>
  <c r="AN117" i="2"/>
  <c r="AO117" i="2"/>
  <c r="AP117" i="2"/>
  <c r="AV117" i="2"/>
  <c r="AW117" i="2"/>
  <c r="AH118" i="2"/>
  <c r="AI118" i="2"/>
  <c r="AJ118" i="2"/>
  <c r="AK118" i="2"/>
  <c r="AL118" i="2"/>
  <c r="AM118" i="2"/>
  <c r="AN118" i="2"/>
  <c r="AO118" i="2"/>
  <c r="AP118" i="2"/>
  <c r="AV118" i="2"/>
  <c r="AW118" i="2"/>
  <c r="AH119" i="2"/>
  <c r="AI119" i="2"/>
  <c r="AJ119" i="2"/>
  <c r="AK119" i="2"/>
  <c r="AL119" i="2"/>
  <c r="AM119" i="2"/>
  <c r="AN119" i="2"/>
  <c r="AO119" i="2"/>
  <c r="AP119" i="2"/>
  <c r="AV119" i="2"/>
  <c r="AW119" i="2"/>
  <c r="AH120" i="2"/>
  <c r="AI120" i="2"/>
  <c r="AJ120" i="2"/>
  <c r="AK120" i="2"/>
  <c r="AL120" i="2"/>
  <c r="AM120" i="2"/>
  <c r="AN120" i="2"/>
  <c r="AO120" i="2"/>
  <c r="AP120" i="2"/>
  <c r="AV120" i="2"/>
  <c r="AW120" i="2"/>
  <c r="AV121" i="2"/>
  <c r="AW121" i="2"/>
  <c r="AV122" i="2"/>
  <c r="AW122" i="2"/>
  <c r="AV123" i="2"/>
  <c r="AW123" i="2"/>
  <c r="AV124" i="2"/>
  <c r="AV128" i="2"/>
  <c r="AW128" i="2"/>
  <c r="AV129" i="2"/>
  <c r="AW129" i="2"/>
  <c r="AV130" i="2"/>
  <c r="AW130" i="2"/>
  <c r="AV131" i="2"/>
  <c r="AV135" i="2"/>
  <c r="AW135" i="2"/>
  <c r="AV136" i="2"/>
  <c r="AW136" i="2"/>
  <c r="AV137" i="2"/>
  <c r="AW137" i="2"/>
  <c r="AV138" i="2"/>
  <c r="AW138" i="2"/>
  <c r="AV139" i="2"/>
  <c r="AW139" i="2"/>
  <c r="AV140" i="2"/>
  <c r="AW140" i="2"/>
  <c r="AV141" i="2"/>
  <c r="AW141" i="2"/>
  <c r="AV142" i="2"/>
  <c r="AW142" i="2"/>
  <c r="AV143" i="2"/>
  <c r="AW143" i="2"/>
  <c r="AV144" i="2"/>
  <c r="AW144" i="2"/>
  <c r="AV145" i="2"/>
  <c r="AH155" i="2"/>
  <c r="AI155" i="2"/>
  <c r="AJ155" i="2"/>
  <c r="AK155" i="2"/>
  <c r="AL155" i="2"/>
  <c r="AM155" i="2"/>
  <c r="AN155" i="2"/>
  <c r="AO155" i="2"/>
  <c r="AP155" i="2"/>
  <c r="AV155" i="2"/>
  <c r="AW155" i="2"/>
  <c r="AV156" i="2"/>
  <c r="AW156" i="2"/>
  <c r="AV157" i="2"/>
  <c r="AW157" i="2"/>
  <c r="AV158" i="2"/>
  <c r="AW158" i="2"/>
  <c r="AW159" i="2"/>
  <c r="AV163" i="2"/>
  <c r="AW163" i="2"/>
  <c r="AV164" i="2"/>
  <c r="AW164" i="2"/>
  <c r="AW165" i="2"/>
  <c r="AV170" i="2"/>
  <c r="AW170" i="2"/>
  <c r="AV171" i="2"/>
  <c r="AW171" i="2"/>
  <c r="AV172" i="2"/>
  <c r="AW172" i="2"/>
  <c r="AV173" i="2"/>
  <c r="AW173" i="2"/>
  <c r="AV174" i="2"/>
  <c r="AW174" i="2"/>
  <c r="AH175" i="2"/>
  <c r="AI175" i="2"/>
  <c r="AJ175" i="2"/>
  <c r="AK175" i="2"/>
  <c r="AL175" i="2"/>
  <c r="AM175" i="2"/>
  <c r="AN175" i="2"/>
  <c r="AO175" i="2"/>
  <c r="AP175" i="2"/>
  <c r="AV175" i="2"/>
  <c r="AW175" i="2"/>
  <c r="AV176" i="2"/>
  <c r="AW176" i="2"/>
  <c r="AV177" i="2"/>
  <c r="AW177" i="2"/>
  <c r="AV178" i="2"/>
  <c r="AW178" i="2"/>
  <c r="AV179" i="2"/>
  <c r="AW179" i="2"/>
  <c r="AV180" i="2"/>
  <c r="AW180" i="2"/>
  <c r="AV181" i="2"/>
  <c r="AV183" i="2"/>
  <c r="AW183" i="2"/>
  <c r="AV184" i="2"/>
  <c r="AW184" i="2"/>
  <c r="AW185" i="2"/>
  <c r="AV190" i="2"/>
  <c r="AW190" i="2"/>
  <c r="AV191" i="2"/>
  <c r="AW191" i="2"/>
  <c r="AV192" i="2"/>
  <c r="AW192" i="2"/>
  <c r="AV193" i="2"/>
  <c r="AW193" i="2"/>
  <c r="AV194" i="2"/>
  <c r="AW194" i="2"/>
  <c r="AH195" i="2"/>
  <c r="AI195" i="2"/>
  <c r="AJ195" i="2"/>
  <c r="AK195" i="2"/>
  <c r="AL195" i="2"/>
  <c r="AM195" i="2"/>
  <c r="AN195" i="2"/>
  <c r="AO195" i="2"/>
  <c r="AP195" i="2"/>
  <c r="AV195" i="2"/>
  <c r="AW195" i="2"/>
  <c r="AW196" i="2"/>
  <c r="AV197" i="2"/>
  <c r="AW197" i="2"/>
  <c r="AV198" i="2"/>
  <c r="AW198" i="2"/>
  <c r="AV199" i="2"/>
  <c r="AW199" i="2"/>
  <c r="AV200" i="2"/>
  <c r="AW200" i="2"/>
  <c r="AV201" i="2"/>
  <c r="AW201" i="2"/>
  <c r="AV202" i="2"/>
  <c r="AW202" i="2"/>
  <c r="AV203" i="2"/>
  <c r="AW203" i="2"/>
  <c r="AV204" i="2"/>
  <c r="AW204" i="2"/>
  <c r="AV205" i="2"/>
  <c r="AW205" i="2"/>
  <c r="AV206" i="2"/>
  <c r="AW206" i="2"/>
  <c r="AW207" i="2"/>
  <c r="AQ104" i="2" l="1"/>
  <c r="AW104" i="2" s="1"/>
  <c r="AV182" i="2"/>
  <c r="AU182" i="2"/>
  <c r="AW182" i="2"/>
  <c r="AV104" i="2"/>
  <c r="AW89" i="2"/>
  <c r="AW62" i="2"/>
  <c r="AV49" i="2"/>
  <c r="AW34" i="2"/>
  <c r="AW76" i="2"/>
  <c r="AU76" i="2"/>
  <c r="AV109" i="2"/>
  <c r="AU109" i="2"/>
  <c r="AW131" i="2"/>
  <c r="AU131" i="2"/>
  <c r="AW181" i="2"/>
  <c r="AU181" i="2"/>
  <c r="AV185" i="2"/>
  <c r="AU185" i="2"/>
  <c r="AV103" i="2"/>
  <c r="AU103" i="2"/>
  <c r="AW145" i="2"/>
  <c r="AU145" i="2"/>
  <c r="AW42" i="2"/>
  <c r="AU42" i="2"/>
  <c r="AW56" i="2"/>
  <c r="AU56" i="2"/>
  <c r="AW124" i="2"/>
  <c r="AU124" i="2"/>
  <c r="AV159" i="2"/>
  <c r="AU159" i="2"/>
  <c r="AV165" i="2"/>
  <c r="AU165" i="2"/>
  <c r="AR64" i="2"/>
  <c r="AQ63" i="2"/>
  <c r="BG38" i="2"/>
  <c r="BG34" i="2"/>
  <c r="BG30" i="2"/>
  <c r="BG206" i="2"/>
  <c r="D206" i="2" s="1"/>
  <c r="BG202" i="2"/>
  <c r="D202" i="2" s="1"/>
  <c r="BG198" i="2"/>
  <c r="D198" i="2" s="1"/>
  <c r="BG194" i="2"/>
  <c r="BG190" i="2"/>
  <c r="BG186" i="2"/>
  <c r="BG182" i="2"/>
  <c r="BG178" i="2"/>
  <c r="BG174" i="2"/>
  <c r="BG170" i="2"/>
  <c r="BG166" i="2"/>
  <c r="BG162" i="2"/>
  <c r="BG158" i="2"/>
  <c r="BG154" i="2"/>
  <c r="BG150" i="2"/>
  <c r="BG146" i="2"/>
  <c r="BG142" i="2"/>
  <c r="BG138" i="2"/>
  <c r="BG134" i="2"/>
  <c r="BG130" i="2"/>
  <c r="BG126" i="2"/>
  <c r="BG122" i="2"/>
  <c r="BG118" i="2"/>
  <c r="BG114" i="2"/>
  <c r="BG110" i="2"/>
  <c r="BG102" i="2"/>
  <c r="BG98" i="2"/>
  <c r="BG94" i="2"/>
  <c r="BG90" i="2"/>
  <c r="BG86" i="2"/>
  <c r="BG82" i="2"/>
  <c r="BG78" i="2"/>
  <c r="BG74" i="2"/>
  <c r="BG70" i="2"/>
  <c r="BG66" i="2"/>
  <c r="BG62" i="2"/>
  <c r="BG58" i="2"/>
  <c r="BG54" i="2"/>
  <c r="BG50" i="2"/>
  <c r="BG46" i="2"/>
  <c r="BG42" i="2"/>
  <c r="BG117" i="2"/>
  <c r="BG40" i="2"/>
  <c r="BG36" i="2"/>
  <c r="BG32" i="2"/>
  <c r="BG28" i="2"/>
  <c r="BG204" i="2"/>
  <c r="D204" i="2" s="1"/>
  <c r="BG200" i="2"/>
  <c r="D200" i="2" s="1"/>
  <c r="BG196" i="2"/>
  <c r="D196" i="2" s="1"/>
  <c r="BG192" i="2"/>
  <c r="D192" i="2" s="1"/>
  <c r="BG188" i="2"/>
  <c r="BG184" i="2"/>
  <c r="BG180" i="2"/>
  <c r="BG176" i="2"/>
  <c r="BG172" i="2"/>
  <c r="BG168" i="2"/>
  <c r="BG164" i="2"/>
  <c r="BG160" i="2"/>
  <c r="BG156" i="2"/>
  <c r="BG152" i="2"/>
  <c r="BG148" i="2"/>
  <c r="BG144" i="2"/>
  <c r="BG140" i="2"/>
  <c r="BG136" i="2"/>
  <c r="BG132" i="2"/>
  <c r="BG128" i="2"/>
  <c r="BG124" i="2"/>
  <c r="BG120" i="2"/>
  <c r="BH120" i="2" s="1"/>
  <c r="BG116" i="2"/>
  <c r="BH116" i="2" s="1"/>
  <c r="BG112" i="2"/>
  <c r="BG108" i="2"/>
  <c r="BG106" i="2"/>
  <c r="BG104" i="2"/>
  <c r="BG100" i="2"/>
  <c r="BG96" i="2"/>
  <c r="BG92" i="2"/>
  <c r="BG88" i="2"/>
  <c r="BG84" i="2"/>
  <c r="BG80" i="2"/>
  <c r="BG76" i="2"/>
  <c r="BG72" i="2"/>
  <c r="BG68" i="2"/>
  <c r="BG64" i="2"/>
  <c r="BG60" i="2"/>
  <c r="BG56" i="2"/>
  <c r="BG52" i="2"/>
  <c r="BG48" i="2"/>
  <c r="BG44" i="2"/>
  <c r="BG27" i="2"/>
  <c r="D27" i="2" s="1"/>
  <c r="BG39" i="2"/>
  <c r="BG37" i="2"/>
  <c r="BG35" i="2"/>
  <c r="BG33" i="2"/>
  <c r="BG31" i="2"/>
  <c r="BG29" i="2"/>
  <c r="BG207" i="2"/>
  <c r="D207" i="2" s="1"/>
  <c r="BG205" i="2"/>
  <c r="D205" i="2" s="1"/>
  <c r="BG203" i="2"/>
  <c r="D203" i="2" s="1"/>
  <c r="BG201" i="2"/>
  <c r="D201" i="2" s="1"/>
  <c r="BG199" i="2"/>
  <c r="D199" i="2" s="1"/>
  <c r="BG197" i="2"/>
  <c r="D197" i="2" s="1"/>
  <c r="BG195" i="2"/>
  <c r="BG193" i="2"/>
  <c r="D193" i="2" s="1"/>
  <c r="BG191" i="2"/>
  <c r="D191" i="2" s="1"/>
  <c r="BG189" i="2"/>
  <c r="BG187" i="2"/>
  <c r="BG185" i="2"/>
  <c r="BG183" i="2"/>
  <c r="BG181" i="2"/>
  <c r="BG179" i="2"/>
  <c r="BG177" i="2"/>
  <c r="BG175" i="2"/>
  <c r="BH175" i="2" s="1"/>
  <c r="BG173" i="2"/>
  <c r="BG171" i="2"/>
  <c r="BG169" i="2"/>
  <c r="BG167" i="2"/>
  <c r="BG165" i="2"/>
  <c r="BG163" i="2"/>
  <c r="BG161" i="2"/>
  <c r="BG159" i="2"/>
  <c r="BG157" i="2"/>
  <c r="BG155" i="2"/>
  <c r="BH155" i="2" s="1"/>
  <c r="BG153" i="2"/>
  <c r="BG151" i="2"/>
  <c r="BG149" i="2"/>
  <c r="BG147" i="2"/>
  <c r="BG145" i="2"/>
  <c r="BG143" i="2"/>
  <c r="BG141" i="2"/>
  <c r="BG139" i="2"/>
  <c r="BG137" i="2"/>
  <c r="BG135" i="2"/>
  <c r="BG133" i="2"/>
  <c r="BG131" i="2"/>
  <c r="BG129" i="2"/>
  <c r="BG127" i="2"/>
  <c r="BG125" i="2"/>
  <c r="BG123" i="2"/>
  <c r="BG121" i="2"/>
  <c r="BG119" i="2"/>
  <c r="BG115" i="2"/>
  <c r="BG113" i="2"/>
  <c r="BG111" i="2"/>
  <c r="BG109" i="2"/>
  <c r="BG107" i="2"/>
  <c r="BG105" i="2"/>
  <c r="BG103" i="2"/>
  <c r="BG101" i="2"/>
  <c r="BG99" i="2"/>
  <c r="BG97" i="2"/>
  <c r="BG95" i="2"/>
  <c r="BG93" i="2"/>
  <c r="BG91" i="2"/>
  <c r="BG89" i="2"/>
  <c r="BG87" i="2"/>
  <c r="BG85" i="2"/>
  <c r="BG83" i="2"/>
  <c r="BG81" i="2"/>
  <c r="BG79" i="2"/>
  <c r="BG77" i="2"/>
  <c r="BG75" i="2"/>
  <c r="BG73" i="2"/>
  <c r="BG71" i="2"/>
  <c r="BG69" i="2"/>
  <c r="BG67" i="2"/>
  <c r="BG65" i="2"/>
  <c r="BG63" i="2"/>
  <c r="BG61" i="2"/>
  <c r="BG59" i="2"/>
  <c r="BG57" i="2"/>
  <c r="BG55" i="2"/>
  <c r="BG53" i="2"/>
  <c r="BG51" i="2"/>
  <c r="BG49" i="2"/>
  <c r="BG47" i="2"/>
  <c r="BG45" i="2"/>
  <c r="BG43" i="2"/>
  <c r="BG41" i="2"/>
  <c r="AR91" i="2"/>
  <c r="AQ90" i="2"/>
  <c r="AU90" i="2" s="1"/>
  <c r="AR51" i="2"/>
  <c r="AQ50" i="2"/>
  <c r="AU50" i="2" s="1"/>
  <c r="AR36" i="2"/>
  <c r="AQ35" i="2"/>
  <c r="AU35" i="2" s="1"/>
  <c r="AQ77" i="2"/>
  <c r="AU77" i="2" s="1"/>
  <c r="AR78" i="2"/>
  <c r="AR187" i="2"/>
  <c r="AQ186" i="2"/>
  <c r="AU186" i="2" s="1"/>
  <c r="AR147" i="2"/>
  <c r="AQ146" i="2"/>
  <c r="AU146" i="2" s="1"/>
  <c r="AR44" i="2"/>
  <c r="AQ43" i="2"/>
  <c r="AU43" i="2" s="1"/>
  <c r="AR58" i="2"/>
  <c r="AQ57" i="2"/>
  <c r="AU57" i="2" s="1"/>
  <c r="AQ125" i="2"/>
  <c r="AU125" i="2" s="1"/>
  <c r="AR126" i="2"/>
  <c r="AR161" i="2"/>
  <c r="AQ160" i="2"/>
  <c r="AU160" i="2" s="1"/>
  <c r="AR167" i="2"/>
  <c r="AQ166" i="2"/>
  <c r="AU166" i="2" s="1"/>
  <c r="AR133" i="2"/>
  <c r="AQ132" i="2"/>
  <c r="AR111" i="2"/>
  <c r="AQ110" i="2"/>
  <c r="AU110" i="2" s="1"/>
  <c r="AU104" i="2" l="1"/>
  <c r="AU63" i="2"/>
  <c r="AW63" i="2"/>
  <c r="AV63" i="2"/>
  <c r="AU132" i="2"/>
  <c r="AV132" i="2"/>
  <c r="AQ64" i="2"/>
  <c r="AR65" i="2"/>
  <c r="BH117" i="2"/>
  <c r="D117" i="2"/>
  <c r="BH41" i="2"/>
  <c r="D41" i="2"/>
  <c r="BH49" i="2"/>
  <c r="D49" i="2"/>
  <c r="BH57" i="2"/>
  <c r="D57" i="2"/>
  <c r="BH61" i="2"/>
  <c r="D61" i="2"/>
  <c r="BH69" i="2"/>
  <c r="D69" i="2"/>
  <c r="BH77" i="2"/>
  <c r="D77" i="2"/>
  <c r="BH85" i="2"/>
  <c r="D85" i="2"/>
  <c r="BH93" i="2"/>
  <c r="D93" i="2"/>
  <c r="BH101" i="2"/>
  <c r="D101" i="2"/>
  <c r="BH105" i="2"/>
  <c r="D105" i="2"/>
  <c r="BH113" i="2"/>
  <c r="D113" i="2"/>
  <c r="BH127" i="2"/>
  <c r="D127" i="2"/>
  <c r="BH43" i="2"/>
  <c r="D43" i="2"/>
  <c r="BH47" i="2"/>
  <c r="D47" i="2"/>
  <c r="BH51" i="2"/>
  <c r="D51" i="2"/>
  <c r="BH55" i="2"/>
  <c r="D55" i="2"/>
  <c r="BH59" i="2"/>
  <c r="D59" i="2"/>
  <c r="BH63" i="2"/>
  <c r="D63" i="2"/>
  <c r="BH67" i="2"/>
  <c r="D67" i="2"/>
  <c r="BH71" i="2"/>
  <c r="D71" i="2"/>
  <c r="BH75" i="2"/>
  <c r="D75" i="2"/>
  <c r="BH79" i="2"/>
  <c r="D79" i="2"/>
  <c r="BH83" i="2"/>
  <c r="D83" i="2"/>
  <c r="BH87" i="2"/>
  <c r="D87" i="2"/>
  <c r="BH91" i="2"/>
  <c r="D91" i="2"/>
  <c r="BH95" i="2"/>
  <c r="D95" i="2"/>
  <c r="BH99" i="2"/>
  <c r="D99" i="2"/>
  <c r="BH103" i="2"/>
  <c r="D103" i="2"/>
  <c r="BH107" i="2"/>
  <c r="D107" i="2"/>
  <c r="BH111" i="2"/>
  <c r="D111" i="2"/>
  <c r="BH115" i="2"/>
  <c r="D115" i="2"/>
  <c r="BH121" i="2"/>
  <c r="D121" i="2"/>
  <c r="BH125" i="2"/>
  <c r="D125" i="2"/>
  <c r="BH129" i="2"/>
  <c r="D129" i="2"/>
  <c r="BH133" i="2"/>
  <c r="D133" i="2"/>
  <c r="BH137" i="2"/>
  <c r="D137" i="2"/>
  <c r="BH141" i="2"/>
  <c r="D141" i="2"/>
  <c r="BH145" i="2"/>
  <c r="D145" i="2"/>
  <c r="BH149" i="2"/>
  <c r="D149" i="2"/>
  <c r="BH153" i="2"/>
  <c r="D153" i="2"/>
  <c r="BH157" i="2"/>
  <c r="D157" i="2"/>
  <c r="BH161" i="2"/>
  <c r="D161" i="2"/>
  <c r="BH165" i="2"/>
  <c r="D165" i="2"/>
  <c r="BH169" i="2"/>
  <c r="D169" i="2"/>
  <c r="BH173" i="2"/>
  <c r="D173" i="2"/>
  <c r="BH177" i="2"/>
  <c r="D177" i="2"/>
  <c r="BH181" i="2"/>
  <c r="D181" i="2"/>
  <c r="BH185" i="2"/>
  <c r="D185" i="2"/>
  <c r="BH189" i="2"/>
  <c r="D189" i="2"/>
  <c r="BH193" i="2"/>
  <c r="BH29" i="2"/>
  <c r="D29" i="2"/>
  <c r="BH33" i="2"/>
  <c r="D33" i="2"/>
  <c r="BH37" i="2"/>
  <c r="D37" i="2"/>
  <c r="BH48" i="2"/>
  <c r="D48" i="2"/>
  <c r="BH56" i="2"/>
  <c r="D56" i="2"/>
  <c r="BH64" i="2"/>
  <c r="D64" i="2"/>
  <c r="BH72" i="2"/>
  <c r="D72" i="2"/>
  <c r="BH80" i="2"/>
  <c r="D80" i="2"/>
  <c r="BH88" i="2"/>
  <c r="D88" i="2"/>
  <c r="BH96" i="2"/>
  <c r="D96" i="2"/>
  <c r="BH104" i="2"/>
  <c r="D104" i="2"/>
  <c r="BH108" i="2"/>
  <c r="D108" i="2"/>
  <c r="BH124" i="2"/>
  <c r="D124" i="2"/>
  <c r="BH132" i="2"/>
  <c r="D132" i="2"/>
  <c r="BH140" i="2"/>
  <c r="D140" i="2"/>
  <c r="BH148" i="2"/>
  <c r="D148" i="2"/>
  <c r="BH156" i="2"/>
  <c r="D156" i="2"/>
  <c r="BH164" i="2"/>
  <c r="D164" i="2"/>
  <c r="BH172" i="2"/>
  <c r="D172" i="2"/>
  <c r="BH180" i="2"/>
  <c r="D180" i="2"/>
  <c r="BH188" i="2"/>
  <c r="D188" i="2"/>
  <c r="BH32" i="2"/>
  <c r="D32" i="2"/>
  <c r="BH40" i="2"/>
  <c r="D40" i="2"/>
  <c r="BH42" i="2"/>
  <c r="D42" i="2"/>
  <c r="BH50" i="2"/>
  <c r="D50" i="2"/>
  <c r="BH58" i="2"/>
  <c r="D58" i="2"/>
  <c r="BH66" i="2"/>
  <c r="D66" i="2"/>
  <c r="BH74" i="2"/>
  <c r="D74" i="2"/>
  <c r="BH82" i="2"/>
  <c r="D82" i="2"/>
  <c r="BH90" i="2"/>
  <c r="D90" i="2"/>
  <c r="BH98" i="2"/>
  <c r="D98" i="2"/>
  <c r="BH110" i="2"/>
  <c r="D110" i="2"/>
  <c r="BH118" i="2"/>
  <c r="D118" i="2"/>
  <c r="BH126" i="2"/>
  <c r="D126" i="2"/>
  <c r="BH134" i="2"/>
  <c r="D134" i="2"/>
  <c r="BH142" i="2"/>
  <c r="D142" i="2"/>
  <c r="BH150" i="2"/>
  <c r="D150" i="2"/>
  <c r="BH158" i="2"/>
  <c r="D158" i="2"/>
  <c r="BH166" i="2"/>
  <c r="D166" i="2"/>
  <c r="BH174" i="2"/>
  <c r="D174" i="2"/>
  <c r="BH182" i="2"/>
  <c r="D182" i="2"/>
  <c r="BH190" i="2"/>
  <c r="D190" i="2"/>
  <c r="BH34" i="2"/>
  <c r="D34" i="2"/>
  <c r="BH45" i="2"/>
  <c r="D45" i="2"/>
  <c r="BH53" i="2"/>
  <c r="D53" i="2"/>
  <c r="BH65" i="2"/>
  <c r="D65" i="2"/>
  <c r="BH73" i="2"/>
  <c r="D73" i="2"/>
  <c r="BH81" i="2"/>
  <c r="D81" i="2"/>
  <c r="BH89" i="2"/>
  <c r="D89" i="2"/>
  <c r="BH97" i="2"/>
  <c r="D97" i="2"/>
  <c r="BH109" i="2"/>
  <c r="D109" i="2"/>
  <c r="BH119" i="2"/>
  <c r="D119" i="2"/>
  <c r="BH123" i="2"/>
  <c r="D123" i="2"/>
  <c r="BH131" i="2"/>
  <c r="D131" i="2"/>
  <c r="BH135" i="2"/>
  <c r="D135" i="2"/>
  <c r="BH139" i="2"/>
  <c r="D139" i="2"/>
  <c r="BH143" i="2"/>
  <c r="D143" i="2"/>
  <c r="BH147" i="2"/>
  <c r="D147" i="2"/>
  <c r="BH151" i="2"/>
  <c r="D151" i="2"/>
  <c r="BH159" i="2"/>
  <c r="D159" i="2"/>
  <c r="BH163" i="2"/>
  <c r="D163" i="2"/>
  <c r="BH167" i="2"/>
  <c r="D167" i="2"/>
  <c r="BH171" i="2"/>
  <c r="D171" i="2"/>
  <c r="BH179" i="2"/>
  <c r="D179" i="2"/>
  <c r="BH183" i="2"/>
  <c r="D183" i="2"/>
  <c r="BH187" i="2"/>
  <c r="D187" i="2"/>
  <c r="BH191" i="2"/>
  <c r="BH31" i="2"/>
  <c r="D31" i="2"/>
  <c r="BH35" i="2"/>
  <c r="D35" i="2"/>
  <c r="BH39" i="2"/>
  <c r="D39" i="2"/>
  <c r="BH44" i="2"/>
  <c r="D44" i="2"/>
  <c r="BH52" i="2"/>
  <c r="D52" i="2"/>
  <c r="BH60" i="2"/>
  <c r="D60" i="2"/>
  <c r="BH68" i="2"/>
  <c r="D68" i="2"/>
  <c r="BH76" i="2"/>
  <c r="D76" i="2"/>
  <c r="BH84" i="2"/>
  <c r="D84" i="2"/>
  <c r="BH92" i="2"/>
  <c r="D92" i="2"/>
  <c r="BH100" i="2"/>
  <c r="D100" i="2"/>
  <c r="BH106" i="2"/>
  <c r="D106" i="2"/>
  <c r="BH112" i="2"/>
  <c r="D112" i="2"/>
  <c r="BH128" i="2"/>
  <c r="D128" i="2"/>
  <c r="BH136" i="2"/>
  <c r="D136" i="2"/>
  <c r="BH144" i="2"/>
  <c r="D144" i="2"/>
  <c r="BH152" i="2"/>
  <c r="D152" i="2"/>
  <c r="BH160" i="2"/>
  <c r="D160" i="2"/>
  <c r="BH168" i="2"/>
  <c r="D168" i="2"/>
  <c r="BH176" i="2"/>
  <c r="D176" i="2"/>
  <c r="BH184" i="2"/>
  <c r="D184" i="2"/>
  <c r="BH192" i="2"/>
  <c r="BH28" i="2"/>
  <c r="D28" i="2"/>
  <c r="BH36" i="2"/>
  <c r="D36" i="2"/>
  <c r="BH46" i="2"/>
  <c r="D46" i="2"/>
  <c r="BH54" i="2"/>
  <c r="D54" i="2"/>
  <c r="BH62" i="2"/>
  <c r="D62" i="2"/>
  <c r="BH70" i="2"/>
  <c r="D70" i="2"/>
  <c r="BH78" i="2"/>
  <c r="D78" i="2"/>
  <c r="BH86" i="2"/>
  <c r="D86" i="2"/>
  <c r="BH94" i="2"/>
  <c r="D94" i="2"/>
  <c r="BH102" i="2"/>
  <c r="D102" i="2"/>
  <c r="BH114" i="2"/>
  <c r="D114" i="2"/>
  <c r="BH122" i="2"/>
  <c r="D122" i="2"/>
  <c r="BH130" i="2"/>
  <c r="D130" i="2"/>
  <c r="BH138" i="2"/>
  <c r="D138" i="2"/>
  <c r="BH146" i="2"/>
  <c r="D146" i="2"/>
  <c r="BH154" i="2"/>
  <c r="D154" i="2"/>
  <c r="BH162" i="2"/>
  <c r="D162" i="2"/>
  <c r="BH170" i="2"/>
  <c r="D170" i="2"/>
  <c r="BH178" i="2"/>
  <c r="D178" i="2"/>
  <c r="BH186" i="2"/>
  <c r="D186" i="2"/>
  <c r="BH194" i="2"/>
  <c r="D194" i="2"/>
  <c r="BH30" i="2"/>
  <c r="D30" i="2"/>
  <c r="BH38" i="2"/>
  <c r="D38" i="2"/>
  <c r="BH27" i="2"/>
  <c r="BI27" i="2"/>
  <c r="BI43" i="2"/>
  <c r="BI47" i="2"/>
  <c r="BI51" i="2"/>
  <c r="BI55" i="2"/>
  <c r="BI59" i="2"/>
  <c r="BI63" i="2"/>
  <c r="BI67" i="2"/>
  <c r="BI71" i="2"/>
  <c r="BI75" i="2"/>
  <c r="BI79" i="2"/>
  <c r="BI83" i="2"/>
  <c r="BI87" i="2"/>
  <c r="BI91" i="2"/>
  <c r="BI95" i="2"/>
  <c r="BI99" i="2"/>
  <c r="BI103" i="2"/>
  <c r="BI107" i="2"/>
  <c r="BI111" i="2"/>
  <c r="BI115" i="2"/>
  <c r="BI121" i="2"/>
  <c r="BI125" i="2"/>
  <c r="BI129" i="2"/>
  <c r="BI133" i="2"/>
  <c r="BI137" i="2"/>
  <c r="BI141" i="2"/>
  <c r="BI145" i="2"/>
  <c r="BI149" i="2"/>
  <c r="BI153" i="2"/>
  <c r="BI157" i="2"/>
  <c r="BI161" i="2"/>
  <c r="BI165" i="2"/>
  <c r="BI169" i="2"/>
  <c r="BI173" i="2"/>
  <c r="BI177" i="2"/>
  <c r="BI181" i="2"/>
  <c r="BI185" i="2"/>
  <c r="BI189" i="2"/>
  <c r="BI193" i="2"/>
  <c r="BI197" i="2"/>
  <c r="BH197" i="2"/>
  <c r="BI201" i="2"/>
  <c r="BH201" i="2"/>
  <c r="BI205" i="2"/>
  <c r="BH205" i="2"/>
  <c r="BI29" i="2"/>
  <c r="BI33" i="2"/>
  <c r="BI37" i="2"/>
  <c r="BI48" i="2"/>
  <c r="BI56" i="2"/>
  <c r="BI64" i="2"/>
  <c r="BI72" i="2"/>
  <c r="BI80" i="2"/>
  <c r="BI88" i="2"/>
  <c r="BI96" i="2"/>
  <c r="BI104" i="2"/>
  <c r="BI108" i="2"/>
  <c r="BI116" i="2"/>
  <c r="BI124" i="2"/>
  <c r="BI132" i="2"/>
  <c r="BI140" i="2"/>
  <c r="BI148" i="2"/>
  <c r="BI156" i="2"/>
  <c r="BI164" i="2"/>
  <c r="BI172" i="2"/>
  <c r="BI180" i="2"/>
  <c r="BI188" i="2"/>
  <c r="BI196" i="2"/>
  <c r="BH196" i="2"/>
  <c r="BI204" i="2"/>
  <c r="BH204" i="2"/>
  <c r="BI32" i="2"/>
  <c r="BI40" i="2"/>
  <c r="BI42" i="2"/>
  <c r="BI50" i="2"/>
  <c r="BI58" i="2"/>
  <c r="BI66" i="2"/>
  <c r="BI74" i="2"/>
  <c r="BI82" i="2"/>
  <c r="BI90" i="2"/>
  <c r="BI98" i="2"/>
  <c r="BI110" i="2"/>
  <c r="BI118" i="2"/>
  <c r="BI126" i="2"/>
  <c r="BI134" i="2"/>
  <c r="BI142" i="2"/>
  <c r="BI150" i="2"/>
  <c r="BI158" i="2"/>
  <c r="BI166" i="2"/>
  <c r="BI174" i="2"/>
  <c r="BI182" i="2"/>
  <c r="BI190" i="2"/>
  <c r="BI198" i="2"/>
  <c r="BH198" i="2"/>
  <c r="BI206" i="2"/>
  <c r="BH206" i="2"/>
  <c r="BI34" i="2"/>
  <c r="BI41" i="2"/>
  <c r="BI45" i="2"/>
  <c r="BI49" i="2"/>
  <c r="BI53" i="2"/>
  <c r="BI57" i="2"/>
  <c r="BI61" i="2"/>
  <c r="BI65" i="2"/>
  <c r="BI69" i="2"/>
  <c r="BI73" i="2"/>
  <c r="BI77" i="2"/>
  <c r="BI81" i="2"/>
  <c r="BI85" i="2"/>
  <c r="BI89" i="2"/>
  <c r="BI93" i="2"/>
  <c r="BI97" i="2"/>
  <c r="BI101" i="2"/>
  <c r="BI105" i="2"/>
  <c r="BI109" i="2"/>
  <c r="BI113" i="2"/>
  <c r="BI119" i="2"/>
  <c r="BI123" i="2"/>
  <c r="BI127" i="2"/>
  <c r="BI131" i="2"/>
  <c r="BI135" i="2"/>
  <c r="BI139" i="2"/>
  <c r="BI143" i="2"/>
  <c r="BI147" i="2"/>
  <c r="BI151" i="2"/>
  <c r="BI155" i="2"/>
  <c r="BI159" i="2"/>
  <c r="BI163" i="2"/>
  <c r="BI167" i="2"/>
  <c r="BI171" i="2"/>
  <c r="BI175" i="2"/>
  <c r="BI179" i="2"/>
  <c r="BI183" i="2"/>
  <c r="BI187" i="2"/>
  <c r="BI191" i="2"/>
  <c r="BI195" i="2"/>
  <c r="BH195" i="2"/>
  <c r="BI199" i="2"/>
  <c r="BH199" i="2"/>
  <c r="BI203" i="2"/>
  <c r="BH203" i="2"/>
  <c r="BI207" i="2"/>
  <c r="BH207" i="2"/>
  <c r="BI31" i="2"/>
  <c r="BI35" i="2"/>
  <c r="BI39" i="2"/>
  <c r="BI44" i="2"/>
  <c r="BI52" i="2"/>
  <c r="BI60" i="2"/>
  <c r="BI68" i="2"/>
  <c r="BI76" i="2"/>
  <c r="BI84" i="2"/>
  <c r="BI92" i="2"/>
  <c r="BI100" i="2"/>
  <c r="BI106" i="2"/>
  <c r="BI112" i="2"/>
  <c r="BI120" i="2"/>
  <c r="BI128" i="2"/>
  <c r="BI136" i="2"/>
  <c r="BI144" i="2"/>
  <c r="BI152" i="2"/>
  <c r="BI160" i="2"/>
  <c r="BI168" i="2"/>
  <c r="BI176" i="2"/>
  <c r="BI184" i="2"/>
  <c r="BI192" i="2"/>
  <c r="BI200" i="2"/>
  <c r="BH200" i="2"/>
  <c r="BI28" i="2"/>
  <c r="BI36" i="2"/>
  <c r="BI117" i="2"/>
  <c r="BI46" i="2"/>
  <c r="BI54" i="2"/>
  <c r="BI62" i="2"/>
  <c r="BI70" i="2"/>
  <c r="BI78" i="2"/>
  <c r="BI86" i="2"/>
  <c r="BI94" i="2"/>
  <c r="BI102" i="2"/>
  <c r="BI114" i="2"/>
  <c r="BI122" i="2"/>
  <c r="BI130" i="2"/>
  <c r="BI138" i="2"/>
  <c r="BI146" i="2"/>
  <c r="BI154" i="2"/>
  <c r="BI162" i="2"/>
  <c r="BI170" i="2"/>
  <c r="BI178" i="2"/>
  <c r="BI186" i="2"/>
  <c r="BI194" i="2"/>
  <c r="BI202" i="2"/>
  <c r="BH202" i="2"/>
  <c r="BI30" i="2"/>
  <c r="BI38" i="2"/>
  <c r="AW166" i="2"/>
  <c r="AV166" i="2"/>
  <c r="AV160" i="2"/>
  <c r="AW160" i="2"/>
  <c r="AR127" i="2"/>
  <c r="AQ127" i="2" s="1"/>
  <c r="AU127" i="2" s="1"/>
  <c r="AQ126" i="2"/>
  <c r="AU126" i="2" s="1"/>
  <c r="AW57" i="2"/>
  <c r="AV57" i="2"/>
  <c r="AV43" i="2"/>
  <c r="AW43" i="2"/>
  <c r="AV146" i="2"/>
  <c r="AW146" i="2"/>
  <c r="AV186" i="2"/>
  <c r="AW186" i="2"/>
  <c r="AR79" i="2"/>
  <c r="AQ78" i="2"/>
  <c r="AU78" i="2" s="1"/>
  <c r="AV35" i="2"/>
  <c r="AW35" i="2"/>
  <c r="AW50" i="2"/>
  <c r="AV50" i="2"/>
  <c r="AV90" i="2"/>
  <c r="AW90" i="2"/>
  <c r="AR168" i="2"/>
  <c r="AQ167" i="2"/>
  <c r="AU167" i="2" s="1"/>
  <c r="AR162" i="2"/>
  <c r="AQ162" i="2" s="1"/>
  <c r="AU162" i="2" s="1"/>
  <c r="AQ161" i="2"/>
  <c r="AU161" i="2" s="1"/>
  <c r="AW125" i="2"/>
  <c r="AV125" i="2"/>
  <c r="AR59" i="2"/>
  <c r="AQ59" i="2" s="1"/>
  <c r="AU59" i="2" s="1"/>
  <c r="AQ58" i="2"/>
  <c r="AU58" i="2" s="1"/>
  <c r="AR45" i="2"/>
  <c r="AQ45" i="2" s="1"/>
  <c r="AU45" i="2" s="1"/>
  <c r="AQ44" i="2"/>
  <c r="AU44" i="2" s="1"/>
  <c r="AR148" i="2"/>
  <c r="AQ147" i="2"/>
  <c r="AU147" i="2" s="1"/>
  <c r="AR188" i="2"/>
  <c r="AQ187" i="2"/>
  <c r="AU187" i="2" s="1"/>
  <c r="AW77" i="2"/>
  <c r="AV77" i="2"/>
  <c r="AR37" i="2"/>
  <c r="AQ36" i="2"/>
  <c r="AU36" i="2" s="1"/>
  <c r="AR52" i="2"/>
  <c r="AQ52" i="2" s="1"/>
  <c r="AU52" i="2" s="1"/>
  <c r="AQ51" i="2"/>
  <c r="AU51" i="2" s="1"/>
  <c r="AQ91" i="2"/>
  <c r="AU91" i="2" s="1"/>
  <c r="AR92" i="2"/>
  <c r="AR134" i="2"/>
  <c r="AQ134" i="2" s="1"/>
  <c r="AU134" i="2" s="1"/>
  <c r="AQ133" i="2"/>
  <c r="AU133" i="2" s="1"/>
  <c r="AW132" i="2"/>
  <c r="AW110" i="2"/>
  <c r="AV110" i="2"/>
  <c r="AR112" i="2"/>
  <c r="AQ111" i="2"/>
  <c r="AU111" i="2" s="1"/>
  <c r="F30" i="2"/>
  <c r="AW64" i="2" l="1"/>
  <c r="AU64" i="2"/>
  <c r="AV64" i="2"/>
  <c r="AQ65" i="2"/>
  <c r="AR66" i="2"/>
  <c r="AV91" i="2"/>
  <c r="AW91" i="2"/>
  <c r="AW52" i="2"/>
  <c r="AV52" i="2"/>
  <c r="AR38" i="2"/>
  <c r="AQ38" i="2" s="1"/>
  <c r="AU38" i="2" s="1"/>
  <c r="AQ37" i="2"/>
  <c r="AU37" i="2" s="1"/>
  <c r="AR189" i="2"/>
  <c r="AQ189" i="2" s="1"/>
  <c r="AU189" i="2" s="1"/>
  <c r="AQ188" i="2"/>
  <c r="AU188" i="2" s="1"/>
  <c r="AR149" i="2"/>
  <c r="AQ148" i="2"/>
  <c r="AU148" i="2" s="1"/>
  <c r="AV45" i="2"/>
  <c r="AW45" i="2"/>
  <c r="AV59" i="2"/>
  <c r="AW59" i="2"/>
  <c r="AW162" i="2"/>
  <c r="AV162" i="2"/>
  <c r="AR169" i="2"/>
  <c r="AQ169" i="2" s="1"/>
  <c r="AU169" i="2" s="1"/>
  <c r="AQ168" i="2"/>
  <c r="AU168" i="2" s="1"/>
  <c r="AR80" i="2"/>
  <c r="AQ79" i="2"/>
  <c r="AU79" i="2" s="1"/>
  <c r="AW127" i="2"/>
  <c r="AV127" i="2"/>
  <c r="AQ92" i="2"/>
  <c r="AU92" i="2" s="1"/>
  <c r="AR93" i="2"/>
  <c r="AW51" i="2"/>
  <c r="AV51" i="2"/>
  <c r="AV36" i="2"/>
  <c r="AW36" i="2"/>
  <c r="AV187" i="2"/>
  <c r="AW187" i="2"/>
  <c r="AV147" i="2"/>
  <c r="AW147" i="2"/>
  <c r="AV44" i="2"/>
  <c r="AW44" i="2"/>
  <c r="AV58" i="2"/>
  <c r="AW58" i="2"/>
  <c r="AV161" i="2"/>
  <c r="AW161" i="2"/>
  <c r="AW167" i="2"/>
  <c r="AV167" i="2"/>
  <c r="AW78" i="2"/>
  <c r="AV78" i="2"/>
  <c r="AW126" i="2"/>
  <c r="AV126" i="2"/>
  <c r="AV134" i="2"/>
  <c r="AW134" i="2"/>
  <c r="AV133" i="2"/>
  <c r="AW133" i="2"/>
  <c r="AR113" i="2"/>
  <c r="AQ112" i="2"/>
  <c r="AU112" i="2" s="1"/>
  <c r="AW111" i="2"/>
  <c r="AV111" i="2"/>
  <c r="AX24" i="2"/>
  <c r="AU65" i="2" l="1"/>
  <c r="AV65" i="2"/>
  <c r="AW65" i="2"/>
  <c r="AQ66" i="2"/>
  <c r="AR67" i="2"/>
  <c r="AV92" i="2"/>
  <c r="AW92" i="2"/>
  <c r="AQ80" i="2"/>
  <c r="AU80" i="2" s="1"/>
  <c r="AR81" i="2"/>
  <c r="AV169" i="2"/>
  <c r="AW169" i="2"/>
  <c r="AQ149" i="2"/>
  <c r="AU149" i="2" s="1"/>
  <c r="AR150" i="2"/>
  <c r="AW189" i="2"/>
  <c r="AV189" i="2"/>
  <c r="AV38" i="2"/>
  <c r="AW38" i="2"/>
  <c r="AR94" i="2"/>
  <c r="AQ93" i="2"/>
  <c r="AW79" i="2"/>
  <c r="AV79" i="2"/>
  <c r="AW168" i="2"/>
  <c r="AV168" i="2"/>
  <c r="AW148" i="2"/>
  <c r="AV148" i="2"/>
  <c r="AV188" i="2"/>
  <c r="AW188" i="2"/>
  <c r="AV37" i="2"/>
  <c r="AW37" i="2"/>
  <c r="AR114" i="2"/>
  <c r="AQ114" i="2" s="1"/>
  <c r="AQ113" i="2"/>
  <c r="AW112" i="2"/>
  <c r="AV112" i="2"/>
  <c r="AX31" i="2"/>
  <c r="AX32" i="2"/>
  <c r="AX33" i="2"/>
  <c r="AX34" i="2"/>
  <c r="AX35" i="2"/>
  <c r="AX36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86" i="2"/>
  <c r="AX87" i="2"/>
  <c r="AX88" i="2"/>
  <c r="AX89" i="2"/>
  <c r="AX90" i="2"/>
  <c r="AX91" i="2"/>
  <c r="AX92" i="2"/>
  <c r="AX115" i="2"/>
  <c r="AX117" i="2"/>
  <c r="AX119" i="2"/>
  <c r="AX121" i="2"/>
  <c r="AX122" i="2"/>
  <c r="AX123" i="2"/>
  <c r="AX124" i="2"/>
  <c r="AX129" i="2"/>
  <c r="AX130" i="2"/>
  <c r="AX131" i="2"/>
  <c r="AX132" i="2"/>
  <c r="AX29" i="2"/>
  <c r="AX73" i="2"/>
  <c r="AX74" i="2"/>
  <c r="AX75" i="2"/>
  <c r="AX76" i="2"/>
  <c r="AX77" i="2"/>
  <c r="AX78" i="2"/>
  <c r="AX79" i="2"/>
  <c r="AX125" i="2"/>
  <c r="AX126" i="2"/>
  <c r="AX127" i="2"/>
  <c r="AX128" i="2"/>
  <c r="AX135" i="2"/>
  <c r="AX136" i="2"/>
  <c r="AX141" i="2"/>
  <c r="AX142" i="2"/>
  <c r="AX143" i="2"/>
  <c r="AX144" i="2"/>
  <c r="AX155" i="2"/>
  <c r="AX156" i="2"/>
  <c r="AX157" i="2"/>
  <c r="AX158" i="2"/>
  <c r="AX159" i="2"/>
  <c r="AX160" i="2"/>
  <c r="AX161" i="2"/>
  <c r="AX162" i="2"/>
  <c r="AX163" i="2"/>
  <c r="AX164" i="2"/>
  <c r="AX175" i="2"/>
  <c r="AX176" i="2"/>
  <c r="AX177" i="2"/>
  <c r="AX178" i="2"/>
  <c r="AX179" i="2"/>
  <c r="AX195" i="2"/>
  <c r="AX196" i="2"/>
  <c r="AX197" i="2"/>
  <c r="AX198" i="2"/>
  <c r="AX199" i="2"/>
  <c r="AX200" i="2"/>
  <c r="AX201" i="2"/>
  <c r="AX202" i="2"/>
  <c r="AX203" i="2"/>
  <c r="AX204" i="2"/>
  <c r="AX205" i="2"/>
  <c r="AX206" i="2"/>
  <c r="AX207" i="2"/>
  <c r="AX28" i="2"/>
  <c r="AX30" i="2"/>
  <c r="AX99" i="2"/>
  <c r="AX100" i="2"/>
  <c r="AX101" i="2"/>
  <c r="AX102" i="2"/>
  <c r="AX103" i="2"/>
  <c r="AX104" i="2"/>
  <c r="AX105" i="2"/>
  <c r="AX106" i="2"/>
  <c r="AX107" i="2"/>
  <c r="AX108" i="2"/>
  <c r="AX109" i="2"/>
  <c r="AX110" i="2"/>
  <c r="AX111" i="2"/>
  <c r="AX112" i="2"/>
  <c r="AX116" i="2"/>
  <c r="AX118" i="2"/>
  <c r="AX120" i="2"/>
  <c r="AX133" i="2"/>
  <c r="AX134" i="2"/>
  <c r="AX137" i="2"/>
  <c r="AX138" i="2"/>
  <c r="AX139" i="2"/>
  <c r="AX140" i="2"/>
  <c r="AX145" i="2"/>
  <c r="AX180" i="2"/>
  <c r="AX181" i="2"/>
  <c r="AX182" i="2"/>
  <c r="AX183" i="2"/>
  <c r="AX184" i="2"/>
  <c r="AX185" i="2"/>
  <c r="AX186" i="2"/>
  <c r="AX187" i="2"/>
  <c r="AX188" i="2"/>
  <c r="AX189" i="2"/>
  <c r="AX190" i="2"/>
  <c r="AX191" i="2"/>
  <c r="AX192" i="2"/>
  <c r="AX193" i="2"/>
  <c r="AX194" i="2"/>
  <c r="AX146" i="2"/>
  <c r="AX147" i="2"/>
  <c r="AX148" i="2"/>
  <c r="AX165" i="2"/>
  <c r="AX166" i="2"/>
  <c r="AX167" i="2"/>
  <c r="AX168" i="2"/>
  <c r="AX169" i="2"/>
  <c r="AX170" i="2"/>
  <c r="AX171" i="2"/>
  <c r="AX172" i="2"/>
  <c r="AX173" i="2"/>
  <c r="AX174" i="2"/>
  <c r="AX27" i="2"/>
  <c r="AY24" i="2"/>
  <c r="P155" i="2"/>
  <c r="P175" i="2"/>
  <c r="AX149" i="2" l="1"/>
  <c r="H149" i="2" s="1"/>
  <c r="AX114" i="2"/>
  <c r="H114" i="2" s="1"/>
  <c r="AU114" i="2"/>
  <c r="AU66" i="2"/>
  <c r="AV66" i="2"/>
  <c r="F66" i="2" s="1"/>
  <c r="AW66" i="2"/>
  <c r="AX66" i="2"/>
  <c r="H66" i="2" s="1"/>
  <c r="AX80" i="2"/>
  <c r="AX113" i="2"/>
  <c r="H113" i="2" s="1"/>
  <c r="AU113" i="2"/>
  <c r="AX93" i="2"/>
  <c r="H93" i="2" s="1"/>
  <c r="AU93" i="2"/>
  <c r="AQ67" i="2"/>
  <c r="AR68" i="2"/>
  <c r="AV93" i="2"/>
  <c r="F93" i="2" s="1"/>
  <c r="AW93" i="2"/>
  <c r="G93" i="2" s="1"/>
  <c r="AR151" i="2"/>
  <c r="AQ150" i="2"/>
  <c r="AR82" i="2"/>
  <c r="AQ81" i="2"/>
  <c r="AR95" i="2"/>
  <c r="AQ94" i="2"/>
  <c r="AW149" i="2"/>
  <c r="G149" i="2" s="1"/>
  <c r="AV149" i="2"/>
  <c r="F149" i="2" s="1"/>
  <c r="AW80" i="2"/>
  <c r="G80" i="2" s="1"/>
  <c r="AV80" i="2"/>
  <c r="F80" i="2" s="1"/>
  <c r="AW113" i="2"/>
  <c r="G113" i="2" s="1"/>
  <c r="AV113" i="2"/>
  <c r="F113" i="2" s="1"/>
  <c r="AW114" i="2"/>
  <c r="G114" i="2" s="1"/>
  <c r="AV114" i="2"/>
  <c r="F114" i="2" s="1"/>
  <c r="AY28" i="2"/>
  <c r="I28" i="2" s="1"/>
  <c r="AY29" i="2"/>
  <c r="I29" i="2" s="1"/>
  <c r="AY30" i="2"/>
  <c r="I30" i="2" s="1"/>
  <c r="AY37" i="2"/>
  <c r="I37" i="2" s="1"/>
  <c r="AY38" i="2"/>
  <c r="I38" i="2" s="1"/>
  <c r="AY39" i="2"/>
  <c r="I39" i="2" s="1"/>
  <c r="AY40" i="2"/>
  <c r="I40" i="2" s="1"/>
  <c r="AY41" i="2"/>
  <c r="I41" i="2" s="1"/>
  <c r="AY42" i="2"/>
  <c r="I42" i="2" s="1"/>
  <c r="AY43" i="2"/>
  <c r="I43" i="2" s="1"/>
  <c r="AY44" i="2"/>
  <c r="I44" i="2" s="1"/>
  <c r="AY45" i="2"/>
  <c r="I45" i="2" s="1"/>
  <c r="AY46" i="2"/>
  <c r="I46" i="2" s="1"/>
  <c r="AY47" i="2"/>
  <c r="I47" i="2" s="1"/>
  <c r="AY48" i="2"/>
  <c r="I48" i="2" s="1"/>
  <c r="AY49" i="2"/>
  <c r="I49" i="2" s="1"/>
  <c r="AY66" i="2"/>
  <c r="I66" i="2" s="1"/>
  <c r="AY31" i="2"/>
  <c r="AY32" i="2"/>
  <c r="I32" i="2" s="1"/>
  <c r="AY33" i="2"/>
  <c r="I33" i="2" s="1"/>
  <c r="AY34" i="2"/>
  <c r="I34" i="2" s="1"/>
  <c r="AY35" i="2"/>
  <c r="I35" i="2" s="1"/>
  <c r="AY36" i="2"/>
  <c r="I36" i="2" s="1"/>
  <c r="AY73" i="2"/>
  <c r="I73" i="2" s="1"/>
  <c r="AY74" i="2"/>
  <c r="I74" i="2" s="1"/>
  <c r="AY75" i="2"/>
  <c r="I75" i="2" s="1"/>
  <c r="AY76" i="2"/>
  <c r="I76" i="2" s="1"/>
  <c r="AY77" i="2"/>
  <c r="I77" i="2" s="1"/>
  <c r="AY78" i="2"/>
  <c r="I78" i="2" s="1"/>
  <c r="AY79" i="2"/>
  <c r="I79" i="2" s="1"/>
  <c r="AY80" i="2"/>
  <c r="I80" i="2" s="1"/>
  <c r="AY99" i="2"/>
  <c r="I99" i="2" s="1"/>
  <c r="AY100" i="2"/>
  <c r="I100" i="2" s="1"/>
  <c r="AY101" i="2"/>
  <c r="I101" i="2" s="1"/>
  <c r="AY102" i="2"/>
  <c r="I102" i="2" s="1"/>
  <c r="AY103" i="2"/>
  <c r="I103" i="2" s="1"/>
  <c r="AY104" i="2"/>
  <c r="I104" i="2" s="1"/>
  <c r="AY105" i="2"/>
  <c r="I105" i="2" s="1"/>
  <c r="AY106" i="2"/>
  <c r="AY107" i="2"/>
  <c r="I107" i="2" s="1"/>
  <c r="AY108" i="2"/>
  <c r="I108" i="2" s="1"/>
  <c r="AY109" i="2"/>
  <c r="I109" i="2" s="1"/>
  <c r="AY110" i="2"/>
  <c r="I110" i="2" s="1"/>
  <c r="AY111" i="2"/>
  <c r="I111" i="2" s="1"/>
  <c r="AY112" i="2"/>
  <c r="I112" i="2" s="1"/>
  <c r="AY116" i="2"/>
  <c r="AY118" i="2"/>
  <c r="AY120" i="2"/>
  <c r="AY125" i="2"/>
  <c r="I125" i="2" s="1"/>
  <c r="AY126" i="2"/>
  <c r="I126" i="2" s="1"/>
  <c r="AY127" i="2"/>
  <c r="I127" i="2" s="1"/>
  <c r="AY128" i="2"/>
  <c r="I128" i="2" s="1"/>
  <c r="AY133" i="2"/>
  <c r="I133" i="2" s="1"/>
  <c r="AY134" i="2"/>
  <c r="I134" i="2" s="1"/>
  <c r="AY113" i="2"/>
  <c r="I113" i="2" s="1"/>
  <c r="AY114" i="2"/>
  <c r="I114" i="2" s="1"/>
  <c r="AY115" i="2"/>
  <c r="I115" i="2" s="1"/>
  <c r="AY117" i="2"/>
  <c r="AY119" i="2"/>
  <c r="AY121" i="2"/>
  <c r="I121" i="2" s="1"/>
  <c r="AY122" i="2"/>
  <c r="I122" i="2" s="1"/>
  <c r="AY123" i="2"/>
  <c r="I123" i="2" s="1"/>
  <c r="AY124" i="2"/>
  <c r="I124" i="2" s="1"/>
  <c r="AY137" i="2"/>
  <c r="I137" i="2" s="1"/>
  <c r="AY138" i="2"/>
  <c r="I138" i="2" s="1"/>
  <c r="AY139" i="2"/>
  <c r="I139" i="2" s="1"/>
  <c r="AY140" i="2"/>
  <c r="I140" i="2" s="1"/>
  <c r="AY145" i="2"/>
  <c r="I145" i="2" s="1"/>
  <c r="AY146" i="2"/>
  <c r="I146" i="2" s="1"/>
  <c r="AY147" i="2"/>
  <c r="I147" i="2" s="1"/>
  <c r="AY148" i="2"/>
  <c r="I148" i="2" s="1"/>
  <c r="AY165" i="2"/>
  <c r="I165" i="2" s="1"/>
  <c r="AY166" i="2"/>
  <c r="I166" i="2" s="1"/>
  <c r="AY167" i="2"/>
  <c r="I167" i="2" s="1"/>
  <c r="AY168" i="2"/>
  <c r="AY169" i="2"/>
  <c r="I169" i="2" s="1"/>
  <c r="AY170" i="2"/>
  <c r="I170" i="2" s="1"/>
  <c r="AY171" i="2"/>
  <c r="I171" i="2" s="1"/>
  <c r="AY172" i="2"/>
  <c r="I172" i="2" s="1"/>
  <c r="AY173" i="2"/>
  <c r="I173" i="2" s="1"/>
  <c r="AY174" i="2"/>
  <c r="I174" i="2" s="1"/>
  <c r="AY180" i="2"/>
  <c r="I180" i="2" s="1"/>
  <c r="AY181" i="2"/>
  <c r="I181" i="2" s="1"/>
  <c r="AY182" i="2"/>
  <c r="I182" i="2" s="1"/>
  <c r="AY183" i="2"/>
  <c r="I183" i="2" s="1"/>
  <c r="AY184" i="2"/>
  <c r="I184" i="2" s="1"/>
  <c r="AY185" i="2"/>
  <c r="I185" i="2" s="1"/>
  <c r="AY186" i="2"/>
  <c r="I186" i="2" s="1"/>
  <c r="AY187" i="2"/>
  <c r="I187" i="2" s="1"/>
  <c r="AY188" i="2"/>
  <c r="I188" i="2" s="1"/>
  <c r="AY189" i="2"/>
  <c r="I189" i="2" s="1"/>
  <c r="AY190" i="2"/>
  <c r="I190" i="2" s="1"/>
  <c r="AY191" i="2"/>
  <c r="I191" i="2" s="1"/>
  <c r="AY192" i="2"/>
  <c r="I192" i="2" s="1"/>
  <c r="AY193" i="2"/>
  <c r="I193" i="2" s="1"/>
  <c r="AY194" i="2"/>
  <c r="I194" i="2" s="1"/>
  <c r="AY50" i="2"/>
  <c r="I50" i="2" s="1"/>
  <c r="AY51" i="2"/>
  <c r="I51" i="2" s="1"/>
  <c r="AY52" i="2"/>
  <c r="I52" i="2" s="1"/>
  <c r="AY53" i="2"/>
  <c r="I53" i="2" s="1"/>
  <c r="AY54" i="2"/>
  <c r="I54" i="2" s="1"/>
  <c r="AY55" i="2"/>
  <c r="I55" i="2" s="1"/>
  <c r="AY56" i="2"/>
  <c r="I56" i="2" s="1"/>
  <c r="AY57" i="2"/>
  <c r="I57" i="2" s="1"/>
  <c r="AY58" i="2"/>
  <c r="AY59" i="2"/>
  <c r="I59" i="2" s="1"/>
  <c r="AY60" i="2"/>
  <c r="I60" i="2" s="1"/>
  <c r="AY61" i="2"/>
  <c r="I61" i="2" s="1"/>
  <c r="AY62" i="2"/>
  <c r="I62" i="2" s="1"/>
  <c r="AY63" i="2"/>
  <c r="I63" i="2" s="1"/>
  <c r="AY64" i="2"/>
  <c r="I64" i="2" s="1"/>
  <c r="AY65" i="2"/>
  <c r="I65" i="2" s="1"/>
  <c r="AY86" i="2"/>
  <c r="I86" i="2" s="1"/>
  <c r="AY87" i="2"/>
  <c r="I87" i="2" s="1"/>
  <c r="AY88" i="2"/>
  <c r="I88" i="2" s="1"/>
  <c r="AY89" i="2"/>
  <c r="I89" i="2" s="1"/>
  <c r="AY90" i="2"/>
  <c r="I90" i="2" s="1"/>
  <c r="AY91" i="2"/>
  <c r="I91" i="2" s="1"/>
  <c r="AY92" i="2"/>
  <c r="I92" i="2" s="1"/>
  <c r="AY93" i="2"/>
  <c r="I93" i="2" s="1"/>
  <c r="AY129" i="2"/>
  <c r="I129" i="2" s="1"/>
  <c r="AY130" i="2"/>
  <c r="I130" i="2" s="1"/>
  <c r="AY131" i="2"/>
  <c r="I131" i="2" s="1"/>
  <c r="AY132" i="2"/>
  <c r="AY135" i="2"/>
  <c r="I135" i="2" s="1"/>
  <c r="AY136" i="2"/>
  <c r="I136" i="2" s="1"/>
  <c r="AY141" i="2"/>
  <c r="I141" i="2" s="1"/>
  <c r="AY142" i="2"/>
  <c r="I142" i="2" s="1"/>
  <c r="AY143" i="2"/>
  <c r="I143" i="2" s="1"/>
  <c r="AY144" i="2"/>
  <c r="I144" i="2" s="1"/>
  <c r="AY149" i="2"/>
  <c r="I149" i="2" s="1"/>
  <c r="AY175" i="2"/>
  <c r="AY176" i="2"/>
  <c r="I176" i="2" s="1"/>
  <c r="AY177" i="2"/>
  <c r="I177" i="2" s="1"/>
  <c r="AY178" i="2"/>
  <c r="I178" i="2" s="1"/>
  <c r="AY179" i="2"/>
  <c r="I179" i="2" s="1"/>
  <c r="AY155" i="2"/>
  <c r="AY156" i="2"/>
  <c r="I156" i="2" s="1"/>
  <c r="AY157" i="2"/>
  <c r="I157" i="2" s="1"/>
  <c r="AY158" i="2"/>
  <c r="I158" i="2" s="1"/>
  <c r="AY159" i="2"/>
  <c r="I159" i="2" s="1"/>
  <c r="AY160" i="2"/>
  <c r="I160" i="2" s="1"/>
  <c r="AY161" i="2"/>
  <c r="I161" i="2" s="1"/>
  <c r="AY162" i="2"/>
  <c r="I162" i="2" s="1"/>
  <c r="AY163" i="2"/>
  <c r="AY164" i="2"/>
  <c r="I164" i="2" s="1"/>
  <c r="AY195" i="2"/>
  <c r="AY196" i="2"/>
  <c r="I196" i="2" s="1"/>
  <c r="AY197" i="2"/>
  <c r="I197" i="2" s="1"/>
  <c r="AY198" i="2"/>
  <c r="I198" i="2" s="1"/>
  <c r="AY199" i="2"/>
  <c r="I199" i="2" s="1"/>
  <c r="AY200" i="2"/>
  <c r="I200" i="2" s="1"/>
  <c r="AY201" i="2"/>
  <c r="I201" i="2" s="1"/>
  <c r="AY202" i="2"/>
  <c r="I202" i="2" s="1"/>
  <c r="AY203" i="2"/>
  <c r="I203" i="2" s="1"/>
  <c r="AY204" i="2"/>
  <c r="I204" i="2" s="1"/>
  <c r="AY205" i="2"/>
  <c r="I205" i="2" s="1"/>
  <c r="AY206" i="2"/>
  <c r="I206" i="2" s="1"/>
  <c r="AY207" i="2"/>
  <c r="I207" i="2" s="1"/>
  <c r="AZ24" i="2"/>
  <c r="AZ27" i="2" s="1"/>
  <c r="I58" i="2"/>
  <c r="F28" i="2"/>
  <c r="G28" i="2"/>
  <c r="H28" i="2"/>
  <c r="F29" i="2"/>
  <c r="G29" i="2"/>
  <c r="H29" i="2"/>
  <c r="G30" i="2"/>
  <c r="AH30" i="2" s="1"/>
  <c r="H30" i="2"/>
  <c r="F32" i="2"/>
  <c r="G32" i="2"/>
  <c r="H32" i="2"/>
  <c r="F33" i="2"/>
  <c r="G33" i="2"/>
  <c r="H33" i="2"/>
  <c r="F34" i="2"/>
  <c r="G34" i="2"/>
  <c r="H34" i="2"/>
  <c r="F35" i="2"/>
  <c r="G35" i="2"/>
  <c r="H35" i="2"/>
  <c r="F36" i="2"/>
  <c r="G36" i="2"/>
  <c r="H36" i="2"/>
  <c r="F37" i="2"/>
  <c r="G37" i="2"/>
  <c r="H37" i="2"/>
  <c r="F38" i="2"/>
  <c r="G38" i="2"/>
  <c r="H38" i="2"/>
  <c r="F39" i="2"/>
  <c r="G39" i="2"/>
  <c r="H39" i="2"/>
  <c r="F40" i="2"/>
  <c r="G40" i="2"/>
  <c r="H40" i="2"/>
  <c r="F41" i="2"/>
  <c r="G41" i="2"/>
  <c r="H41" i="2"/>
  <c r="F42" i="2"/>
  <c r="G42" i="2"/>
  <c r="H42" i="2"/>
  <c r="F43" i="2"/>
  <c r="G43" i="2"/>
  <c r="H43" i="2"/>
  <c r="F44" i="2"/>
  <c r="G44" i="2"/>
  <c r="H44" i="2"/>
  <c r="F45" i="2"/>
  <c r="G45" i="2"/>
  <c r="H45" i="2"/>
  <c r="F46" i="2"/>
  <c r="G46" i="2"/>
  <c r="H46" i="2"/>
  <c r="F47" i="2"/>
  <c r="G47" i="2"/>
  <c r="H47" i="2"/>
  <c r="F48" i="2"/>
  <c r="G48" i="2"/>
  <c r="H48" i="2"/>
  <c r="F49" i="2"/>
  <c r="G49" i="2"/>
  <c r="H49" i="2"/>
  <c r="F50" i="2"/>
  <c r="G50" i="2"/>
  <c r="H50" i="2"/>
  <c r="F51" i="2"/>
  <c r="G51" i="2"/>
  <c r="H51" i="2"/>
  <c r="F52" i="2"/>
  <c r="G52" i="2"/>
  <c r="H52" i="2"/>
  <c r="F53" i="2"/>
  <c r="G53" i="2"/>
  <c r="H53" i="2"/>
  <c r="F54" i="2"/>
  <c r="G54" i="2"/>
  <c r="H54" i="2"/>
  <c r="F55" i="2"/>
  <c r="G55" i="2"/>
  <c r="H55" i="2"/>
  <c r="F56" i="2"/>
  <c r="G56" i="2"/>
  <c r="H56" i="2"/>
  <c r="F57" i="2"/>
  <c r="G57" i="2"/>
  <c r="H57" i="2"/>
  <c r="F58" i="2"/>
  <c r="G58" i="2"/>
  <c r="H58" i="2"/>
  <c r="F59" i="2"/>
  <c r="G59" i="2"/>
  <c r="H59" i="2"/>
  <c r="F60" i="2"/>
  <c r="G60" i="2"/>
  <c r="H60" i="2"/>
  <c r="F61" i="2"/>
  <c r="G61" i="2"/>
  <c r="H61" i="2"/>
  <c r="F62" i="2"/>
  <c r="G62" i="2"/>
  <c r="H62" i="2"/>
  <c r="F63" i="2"/>
  <c r="G63" i="2"/>
  <c r="H63" i="2"/>
  <c r="F64" i="2"/>
  <c r="G64" i="2"/>
  <c r="H64" i="2"/>
  <c r="F65" i="2"/>
  <c r="G65" i="2"/>
  <c r="H65" i="2"/>
  <c r="G66" i="2"/>
  <c r="F73" i="2"/>
  <c r="G73" i="2"/>
  <c r="H73" i="2"/>
  <c r="F74" i="2"/>
  <c r="G74" i="2"/>
  <c r="H74" i="2"/>
  <c r="F75" i="2"/>
  <c r="G75" i="2"/>
  <c r="H75" i="2"/>
  <c r="F76" i="2"/>
  <c r="G76" i="2"/>
  <c r="H76" i="2"/>
  <c r="F77" i="2"/>
  <c r="G77" i="2"/>
  <c r="H77" i="2"/>
  <c r="F78" i="2"/>
  <c r="G78" i="2"/>
  <c r="H78" i="2"/>
  <c r="F79" i="2"/>
  <c r="G79" i="2"/>
  <c r="H79" i="2"/>
  <c r="H80" i="2"/>
  <c r="F86" i="2"/>
  <c r="G86" i="2"/>
  <c r="H86" i="2"/>
  <c r="F87" i="2"/>
  <c r="G87" i="2"/>
  <c r="H87" i="2"/>
  <c r="F88" i="2"/>
  <c r="G88" i="2"/>
  <c r="H88" i="2"/>
  <c r="F89" i="2"/>
  <c r="G89" i="2"/>
  <c r="H89" i="2"/>
  <c r="F90" i="2"/>
  <c r="G90" i="2"/>
  <c r="H90" i="2"/>
  <c r="F91" i="2"/>
  <c r="G91" i="2"/>
  <c r="H91" i="2"/>
  <c r="F92" i="2"/>
  <c r="G92" i="2"/>
  <c r="H92" i="2"/>
  <c r="F99" i="2"/>
  <c r="G99" i="2"/>
  <c r="H99" i="2"/>
  <c r="F100" i="2"/>
  <c r="G100" i="2"/>
  <c r="H100" i="2"/>
  <c r="F101" i="2"/>
  <c r="G101" i="2"/>
  <c r="H101" i="2"/>
  <c r="F102" i="2"/>
  <c r="G102" i="2"/>
  <c r="H102" i="2"/>
  <c r="F103" i="2"/>
  <c r="G103" i="2"/>
  <c r="H103" i="2"/>
  <c r="F104" i="2"/>
  <c r="G104" i="2"/>
  <c r="H104" i="2"/>
  <c r="F105" i="2"/>
  <c r="G105" i="2"/>
  <c r="H105" i="2"/>
  <c r="F106" i="2"/>
  <c r="G106" i="2"/>
  <c r="H106" i="2"/>
  <c r="I106" i="2"/>
  <c r="F107" i="2"/>
  <c r="G107" i="2"/>
  <c r="H107" i="2"/>
  <c r="F108" i="2"/>
  <c r="G108" i="2"/>
  <c r="H108" i="2"/>
  <c r="F109" i="2"/>
  <c r="G109" i="2"/>
  <c r="H109" i="2"/>
  <c r="F110" i="2"/>
  <c r="G110" i="2"/>
  <c r="H110" i="2"/>
  <c r="F111" i="2"/>
  <c r="G111" i="2"/>
  <c r="H111" i="2"/>
  <c r="F112" i="2"/>
  <c r="G112" i="2"/>
  <c r="H112" i="2"/>
  <c r="F115" i="2"/>
  <c r="G115" i="2"/>
  <c r="H115" i="2"/>
  <c r="F121" i="2"/>
  <c r="G121" i="2"/>
  <c r="H121" i="2"/>
  <c r="F122" i="2"/>
  <c r="G122" i="2"/>
  <c r="H122" i="2"/>
  <c r="F123" i="2"/>
  <c r="G123" i="2"/>
  <c r="H123" i="2"/>
  <c r="F124" i="2"/>
  <c r="G124" i="2"/>
  <c r="H124" i="2"/>
  <c r="F125" i="2"/>
  <c r="G125" i="2"/>
  <c r="H125" i="2"/>
  <c r="F126" i="2"/>
  <c r="G126" i="2"/>
  <c r="H126" i="2"/>
  <c r="F127" i="2"/>
  <c r="G127" i="2"/>
  <c r="H127" i="2"/>
  <c r="F128" i="2"/>
  <c r="G128" i="2"/>
  <c r="H128" i="2"/>
  <c r="F129" i="2"/>
  <c r="G129" i="2"/>
  <c r="H129" i="2"/>
  <c r="F130" i="2"/>
  <c r="G130" i="2"/>
  <c r="H130" i="2"/>
  <c r="F131" i="2"/>
  <c r="G131" i="2"/>
  <c r="H131" i="2"/>
  <c r="F132" i="2"/>
  <c r="G132" i="2"/>
  <c r="H132" i="2"/>
  <c r="I132" i="2"/>
  <c r="F133" i="2"/>
  <c r="G133" i="2"/>
  <c r="H133" i="2"/>
  <c r="F134" i="2"/>
  <c r="G134" i="2"/>
  <c r="H134" i="2"/>
  <c r="F135" i="2"/>
  <c r="G135" i="2"/>
  <c r="H135" i="2"/>
  <c r="F136" i="2"/>
  <c r="G136" i="2"/>
  <c r="H136" i="2"/>
  <c r="F137" i="2"/>
  <c r="G137" i="2"/>
  <c r="H137" i="2"/>
  <c r="F138" i="2"/>
  <c r="G138" i="2"/>
  <c r="H138" i="2"/>
  <c r="F139" i="2"/>
  <c r="G139" i="2"/>
  <c r="H139" i="2"/>
  <c r="F140" i="2"/>
  <c r="G140" i="2"/>
  <c r="H140" i="2"/>
  <c r="F141" i="2"/>
  <c r="G141" i="2"/>
  <c r="H141" i="2"/>
  <c r="F142" i="2"/>
  <c r="G142" i="2"/>
  <c r="H142" i="2"/>
  <c r="F143" i="2"/>
  <c r="G143" i="2"/>
  <c r="H143" i="2"/>
  <c r="F144" i="2"/>
  <c r="G144" i="2"/>
  <c r="H144" i="2"/>
  <c r="F145" i="2"/>
  <c r="G145" i="2"/>
  <c r="H145" i="2"/>
  <c r="F146" i="2"/>
  <c r="G146" i="2"/>
  <c r="H146" i="2"/>
  <c r="F147" i="2"/>
  <c r="G147" i="2"/>
  <c r="H147" i="2"/>
  <c r="F148" i="2"/>
  <c r="G148" i="2"/>
  <c r="H148" i="2"/>
  <c r="F156" i="2"/>
  <c r="G156" i="2"/>
  <c r="H156" i="2"/>
  <c r="F157" i="2"/>
  <c r="G157" i="2"/>
  <c r="H157" i="2"/>
  <c r="F158" i="2"/>
  <c r="G158" i="2"/>
  <c r="H158" i="2"/>
  <c r="F159" i="2"/>
  <c r="G159" i="2"/>
  <c r="H159" i="2"/>
  <c r="F160" i="2"/>
  <c r="G160" i="2"/>
  <c r="H160" i="2"/>
  <c r="F161" i="2"/>
  <c r="G161" i="2"/>
  <c r="H161" i="2"/>
  <c r="F162" i="2"/>
  <c r="G162" i="2"/>
  <c r="H162" i="2"/>
  <c r="F163" i="2"/>
  <c r="G163" i="2"/>
  <c r="H163" i="2"/>
  <c r="I163" i="2"/>
  <c r="F164" i="2"/>
  <c r="G164" i="2"/>
  <c r="H164" i="2"/>
  <c r="F165" i="2"/>
  <c r="G165" i="2"/>
  <c r="H165" i="2"/>
  <c r="F166" i="2"/>
  <c r="G166" i="2"/>
  <c r="H166" i="2"/>
  <c r="F167" i="2"/>
  <c r="G167" i="2"/>
  <c r="H167" i="2"/>
  <c r="F168" i="2"/>
  <c r="G168" i="2"/>
  <c r="H168" i="2"/>
  <c r="I168" i="2"/>
  <c r="F169" i="2"/>
  <c r="G169" i="2"/>
  <c r="H169" i="2"/>
  <c r="F170" i="2"/>
  <c r="G170" i="2"/>
  <c r="H170" i="2"/>
  <c r="F171" i="2"/>
  <c r="G171" i="2"/>
  <c r="H171" i="2"/>
  <c r="F172" i="2"/>
  <c r="G172" i="2"/>
  <c r="H172" i="2"/>
  <c r="F173" i="2"/>
  <c r="G173" i="2"/>
  <c r="H173" i="2"/>
  <c r="F174" i="2"/>
  <c r="G174" i="2"/>
  <c r="H174" i="2"/>
  <c r="F176" i="2"/>
  <c r="G176" i="2"/>
  <c r="H176" i="2"/>
  <c r="F177" i="2"/>
  <c r="G177" i="2"/>
  <c r="H177" i="2"/>
  <c r="F178" i="2"/>
  <c r="G178" i="2"/>
  <c r="H178" i="2"/>
  <c r="F179" i="2"/>
  <c r="G179" i="2"/>
  <c r="H179" i="2"/>
  <c r="F180" i="2"/>
  <c r="G180" i="2"/>
  <c r="H180" i="2"/>
  <c r="F181" i="2"/>
  <c r="G181" i="2"/>
  <c r="H181" i="2"/>
  <c r="F182" i="2"/>
  <c r="G182" i="2"/>
  <c r="H182" i="2"/>
  <c r="F183" i="2"/>
  <c r="G183" i="2"/>
  <c r="H183" i="2"/>
  <c r="F184" i="2"/>
  <c r="G184" i="2"/>
  <c r="H184" i="2"/>
  <c r="F185" i="2"/>
  <c r="G185" i="2"/>
  <c r="H185" i="2"/>
  <c r="F186" i="2"/>
  <c r="G186" i="2"/>
  <c r="H186" i="2"/>
  <c r="F187" i="2"/>
  <c r="G187" i="2"/>
  <c r="H187" i="2"/>
  <c r="F188" i="2"/>
  <c r="G188" i="2"/>
  <c r="H188" i="2"/>
  <c r="F189" i="2"/>
  <c r="G189" i="2"/>
  <c r="H189" i="2"/>
  <c r="F190" i="2"/>
  <c r="G190" i="2"/>
  <c r="H190" i="2"/>
  <c r="F191" i="2"/>
  <c r="G191" i="2"/>
  <c r="H191" i="2"/>
  <c r="F192" i="2"/>
  <c r="G192" i="2"/>
  <c r="H192" i="2"/>
  <c r="F193" i="2"/>
  <c r="G193" i="2"/>
  <c r="H193" i="2"/>
  <c r="F194" i="2"/>
  <c r="G194" i="2"/>
  <c r="H194" i="2"/>
  <c r="F196" i="2"/>
  <c r="G196" i="2"/>
  <c r="H196" i="2"/>
  <c r="F197" i="2"/>
  <c r="G197" i="2"/>
  <c r="H197" i="2"/>
  <c r="F198" i="2"/>
  <c r="G198" i="2"/>
  <c r="H198" i="2"/>
  <c r="F199" i="2"/>
  <c r="G199" i="2"/>
  <c r="H199" i="2"/>
  <c r="F200" i="2"/>
  <c r="G200" i="2"/>
  <c r="H200" i="2"/>
  <c r="F201" i="2"/>
  <c r="G201" i="2"/>
  <c r="H201" i="2"/>
  <c r="F202" i="2"/>
  <c r="G202" i="2"/>
  <c r="H202" i="2"/>
  <c r="F203" i="2"/>
  <c r="G203" i="2"/>
  <c r="H203" i="2"/>
  <c r="F204" i="2"/>
  <c r="G204" i="2"/>
  <c r="H204" i="2"/>
  <c r="F205" i="2"/>
  <c r="G205" i="2"/>
  <c r="H205" i="2"/>
  <c r="F206" i="2"/>
  <c r="G206" i="2"/>
  <c r="H206" i="2"/>
  <c r="F207" i="2"/>
  <c r="G207" i="2"/>
  <c r="H207" i="2"/>
  <c r="AI125" i="2" l="1"/>
  <c r="AU67" i="2"/>
  <c r="AV67" i="2"/>
  <c r="F67" i="2" s="1"/>
  <c r="AW67" i="2"/>
  <c r="G67" i="2" s="1"/>
  <c r="AX67" i="2"/>
  <c r="H67" i="2" s="1"/>
  <c r="AJ106" i="2"/>
  <c r="AY67" i="2"/>
  <c r="I67" i="2" s="1"/>
  <c r="AY94" i="2"/>
  <c r="I94" i="2" s="1"/>
  <c r="AU94" i="2"/>
  <c r="AY81" i="2"/>
  <c r="I81" i="2" s="1"/>
  <c r="AU81" i="2"/>
  <c r="AY150" i="2"/>
  <c r="I150" i="2" s="1"/>
  <c r="AU150" i="2"/>
  <c r="AQ68" i="2"/>
  <c r="AZ68" i="2" s="1"/>
  <c r="J68" i="2" s="1"/>
  <c r="AR69" i="2"/>
  <c r="AH144" i="2"/>
  <c r="AH93" i="2"/>
  <c r="AJ159" i="2"/>
  <c r="AI156" i="2"/>
  <c r="AI133" i="2"/>
  <c r="AI135" i="2"/>
  <c r="AH122" i="2"/>
  <c r="AJ186" i="2"/>
  <c r="AJ169" i="2"/>
  <c r="AW94" i="2"/>
  <c r="G94" i="2" s="1"/>
  <c r="AV94" i="2"/>
  <c r="F94" i="2" s="1"/>
  <c r="AX94" i="2"/>
  <c r="H94" i="2" s="1"/>
  <c r="AV81" i="2"/>
  <c r="F81" i="2" s="1"/>
  <c r="AW81" i="2"/>
  <c r="G81" i="2" s="1"/>
  <c r="AX81" i="2"/>
  <c r="H81" i="2" s="1"/>
  <c r="AV150" i="2"/>
  <c r="F150" i="2" s="1"/>
  <c r="AW150" i="2"/>
  <c r="G150" i="2" s="1"/>
  <c r="AX150" i="2"/>
  <c r="H150" i="2" s="1"/>
  <c r="AI105" i="2"/>
  <c r="AR96" i="2"/>
  <c r="AQ95" i="2"/>
  <c r="AU95" i="2" s="1"/>
  <c r="AR83" i="2"/>
  <c r="AQ82" i="2"/>
  <c r="AU82" i="2" s="1"/>
  <c r="AR152" i="2"/>
  <c r="AQ151" i="2"/>
  <c r="AI183" i="2"/>
  <c r="AI181" i="2"/>
  <c r="AI164" i="2"/>
  <c r="AH140" i="2"/>
  <c r="AJ140" i="2"/>
  <c r="AI131" i="2"/>
  <c r="AI127" i="2"/>
  <c r="AH111" i="2"/>
  <c r="AH109" i="2"/>
  <c r="AH104" i="2"/>
  <c r="AH102" i="2"/>
  <c r="AJ102" i="2"/>
  <c r="AJ90" i="2"/>
  <c r="AI89" i="2"/>
  <c r="AH88" i="2"/>
  <c r="AH86" i="2"/>
  <c r="AJ86" i="2"/>
  <c r="AH79" i="2"/>
  <c r="AH77" i="2"/>
  <c r="AI74" i="2"/>
  <c r="AH73" i="2"/>
  <c r="AJ148" i="2"/>
  <c r="AJ138" i="2"/>
  <c r="AJ110" i="2"/>
  <c r="AJ78" i="2"/>
  <c r="AI187" i="2"/>
  <c r="AJ182" i="2"/>
  <c r="AI179" i="2"/>
  <c r="AJ176" i="2"/>
  <c r="AJ173" i="2"/>
  <c r="AJ165" i="2"/>
  <c r="AJ163" i="2"/>
  <c r="AI158" i="2"/>
  <c r="AH148" i="2"/>
  <c r="AI147" i="2"/>
  <c r="AJ142" i="2"/>
  <c r="AH136" i="2"/>
  <c r="AI129" i="2"/>
  <c r="AI113" i="2"/>
  <c r="AH112" i="2"/>
  <c r="AH110" i="2"/>
  <c r="AH103" i="2"/>
  <c r="AH101" i="2"/>
  <c r="AH87" i="2"/>
  <c r="AH80" i="2"/>
  <c r="AH78" i="2"/>
  <c r="AH66" i="2"/>
  <c r="AJ161" i="2"/>
  <c r="AJ157" i="2"/>
  <c r="AJ178" i="2"/>
  <c r="AJ144" i="2"/>
  <c r="AJ136" i="2"/>
  <c r="AJ93" i="2"/>
  <c r="AJ87" i="2"/>
  <c r="AJ65" i="2"/>
  <c r="AJ184" i="2"/>
  <c r="AJ180" i="2"/>
  <c r="AJ171" i="2"/>
  <c r="AJ167" i="2"/>
  <c r="AJ114" i="2"/>
  <c r="AJ111" i="2"/>
  <c r="AJ109" i="2"/>
  <c r="AJ103" i="2"/>
  <c r="AJ101" i="2"/>
  <c r="AJ79" i="2"/>
  <c r="AJ77" i="2"/>
  <c r="AJ67" i="2"/>
  <c r="AI29" i="2"/>
  <c r="AH142" i="2"/>
  <c r="AH186" i="2"/>
  <c r="AH184" i="2"/>
  <c r="AH180" i="2"/>
  <c r="AH178" i="2"/>
  <c r="AH176" i="2"/>
  <c r="AH173" i="2"/>
  <c r="AH171" i="2"/>
  <c r="AH169" i="2"/>
  <c r="AH167" i="2"/>
  <c r="AH165" i="2"/>
  <c r="AH163" i="2"/>
  <c r="AH161" i="2"/>
  <c r="AH159" i="2"/>
  <c r="AH157" i="2"/>
  <c r="AH138" i="2"/>
  <c r="AJ122" i="2"/>
  <c r="AI121" i="2"/>
  <c r="AH115" i="2"/>
  <c r="AH114" i="2"/>
  <c r="AI108" i="2"/>
  <c r="AH107" i="2"/>
  <c r="AH106" i="2"/>
  <c r="AI100" i="2"/>
  <c r="AH99" i="2"/>
  <c r="AI92" i="2"/>
  <c r="AH91" i="2"/>
  <c r="AH90" i="2"/>
  <c r="AI76" i="2"/>
  <c r="AH75" i="2"/>
  <c r="AJ66" i="2"/>
  <c r="AI185" i="2"/>
  <c r="AI177" i="2"/>
  <c r="AI174" i="2"/>
  <c r="AI172" i="2"/>
  <c r="AI170" i="2"/>
  <c r="AI168" i="2"/>
  <c r="AI166" i="2"/>
  <c r="AI162" i="2"/>
  <c r="AI160" i="2"/>
  <c r="AI139" i="2"/>
  <c r="AJ134" i="2"/>
  <c r="AH134" i="2"/>
  <c r="AJ132" i="2"/>
  <c r="AH132" i="2"/>
  <c r="AJ130" i="2"/>
  <c r="AH130" i="2"/>
  <c r="AJ128" i="2"/>
  <c r="AH128" i="2"/>
  <c r="AJ126" i="2"/>
  <c r="AH126" i="2"/>
  <c r="AJ124" i="2"/>
  <c r="AH124" i="2"/>
  <c r="AI123" i="2"/>
  <c r="AJ29" i="2"/>
  <c r="AH182" i="2"/>
  <c r="AI149" i="2"/>
  <c r="AJ146" i="2"/>
  <c r="AH146" i="2"/>
  <c r="AI145" i="2"/>
  <c r="AI143" i="2"/>
  <c r="AI141" i="2"/>
  <c r="AI137" i="2"/>
  <c r="AH65" i="2"/>
  <c r="AI64" i="2"/>
  <c r="AH63" i="2"/>
  <c r="AJ62" i="2"/>
  <c r="AH62" i="2"/>
  <c r="AJ61" i="2"/>
  <c r="AH61" i="2"/>
  <c r="AI60" i="2"/>
  <c r="AH59" i="2"/>
  <c r="AI58" i="2"/>
  <c r="AH57" i="2"/>
  <c r="AI56" i="2"/>
  <c r="AJ28" i="2"/>
  <c r="AH28" i="2"/>
  <c r="AI207" i="2"/>
  <c r="AJ206" i="2"/>
  <c r="AH206" i="2"/>
  <c r="AI205" i="2"/>
  <c r="AJ204" i="2"/>
  <c r="AH204" i="2"/>
  <c r="AI203" i="2"/>
  <c r="AJ202" i="2"/>
  <c r="AH202" i="2"/>
  <c r="AI201" i="2"/>
  <c r="AJ200" i="2"/>
  <c r="AH200" i="2"/>
  <c r="AI199" i="2"/>
  <c r="AJ198" i="2"/>
  <c r="AH198" i="2"/>
  <c r="AI197" i="2"/>
  <c r="AJ196" i="2"/>
  <c r="AH196" i="2"/>
  <c r="AI194" i="2"/>
  <c r="AJ193" i="2"/>
  <c r="AH193" i="2"/>
  <c r="AI192" i="2"/>
  <c r="AJ191" i="2"/>
  <c r="AH191" i="2"/>
  <c r="AI190" i="2"/>
  <c r="AJ189" i="2"/>
  <c r="AH189" i="2"/>
  <c r="AI188" i="2"/>
  <c r="AJ187" i="2"/>
  <c r="AH187" i="2"/>
  <c r="AI65" i="2"/>
  <c r="AI62" i="2"/>
  <c r="AI61" i="2"/>
  <c r="AH60" i="2"/>
  <c r="AI59" i="2"/>
  <c r="AH58" i="2"/>
  <c r="AI57" i="2"/>
  <c r="AH56" i="2"/>
  <c r="AI55" i="2"/>
  <c r="AI54" i="2"/>
  <c r="AI53" i="2"/>
  <c r="AH52" i="2"/>
  <c r="AI51" i="2"/>
  <c r="AH50" i="2"/>
  <c r="AI49" i="2"/>
  <c r="AH48" i="2"/>
  <c r="AI47" i="2"/>
  <c r="AI46" i="2"/>
  <c r="AI45" i="2"/>
  <c r="AI44" i="2"/>
  <c r="AH43" i="2"/>
  <c r="AI42" i="2"/>
  <c r="AI41" i="2"/>
  <c r="AI40" i="2"/>
  <c r="AH39" i="2"/>
  <c r="AI38" i="2"/>
  <c r="AH37" i="2"/>
  <c r="AI36" i="2"/>
  <c r="AH35" i="2"/>
  <c r="AI34" i="2"/>
  <c r="AH33" i="2"/>
  <c r="AI32" i="2"/>
  <c r="AJ30" i="2"/>
  <c r="AH29" i="2"/>
  <c r="AI28" i="2"/>
  <c r="AZ28" i="2"/>
  <c r="J28" i="2" s="1"/>
  <c r="AK28" i="2" s="1"/>
  <c r="AZ29" i="2"/>
  <c r="J29" i="2" s="1"/>
  <c r="AK29" i="2" s="1"/>
  <c r="AZ30" i="2"/>
  <c r="J30" i="2" s="1"/>
  <c r="AK30" i="2" s="1"/>
  <c r="AZ31" i="2"/>
  <c r="AZ32" i="2"/>
  <c r="J32" i="2" s="1"/>
  <c r="AK32" i="2" s="1"/>
  <c r="AZ33" i="2"/>
  <c r="J33" i="2" s="1"/>
  <c r="AK33" i="2" s="1"/>
  <c r="AZ34" i="2"/>
  <c r="J34" i="2" s="1"/>
  <c r="AK34" i="2" s="1"/>
  <c r="AZ35" i="2"/>
  <c r="J35" i="2" s="1"/>
  <c r="AK35" i="2" s="1"/>
  <c r="AZ36" i="2"/>
  <c r="J36" i="2" s="1"/>
  <c r="AK36" i="2" s="1"/>
  <c r="AZ50" i="2"/>
  <c r="J50" i="2" s="1"/>
  <c r="AK50" i="2" s="1"/>
  <c r="AZ51" i="2"/>
  <c r="J51" i="2" s="1"/>
  <c r="AK51" i="2" s="1"/>
  <c r="AZ52" i="2"/>
  <c r="J52" i="2" s="1"/>
  <c r="AK52" i="2" s="1"/>
  <c r="AZ53" i="2"/>
  <c r="J53" i="2" s="1"/>
  <c r="AK53" i="2" s="1"/>
  <c r="AZ54" i="2"/>
  <c r="J54" i="2" s="1"/>
  <c r="AK54" i="2" s="1"/>
  <c r="AZ55" i="2"/>
  <c r="J55" i="2" s="1"/>
  <c r="AK55" i="2" s="1"/>
  <c r="AZ56" i="2"/>
  <c r="J56" i="2" s="1"/>
  <c r="AK56" i="2" s="1"/>
  <c r="AZ57" i="2"/>
  <c r="J57" i="2" s="1"/>
  <c r="AK57" i="2" s="1"/>
  <c r="AZ58" i="2"/>
  <c r="J58" i="2" s="1"/>
  <c r="AK58" i="2" s="1"/>
  <c r="AZ59" i="2"/>
  <c r="J59" i="2" s="1"/>
  <c r="AK59" i="2" s="1"/>
  <c r="AZ60" i="2"/>
  <c r="J60" i="2" s="1"/>
  <c r="AK60" i="2" s="1"/>
  <c r="AZ61" i="2"/>
  <c r="J61" i="2" s="1"/>
  <c r="AK61" i="2" s="1"/>
  <c r="AZ62" i="2"/>
  <c r="J62" i="2" s="1"/>
  <c r="AK62" i="2" s="1"/>
  <c r="AZ63" i="2"/>
  <c r="J63" i="2" s="1"/>
  <c r="AK63" i="2" s="1"/>
  <c r="AZ64" i="2"/>
  <c r="J64" i="2" s="1"/>
  <c r="AK64" i="2" s="1"/>
  <c r="AZ65" i="2"/>
  <c r="J65" i="2" s="1"/>
  <c r="AK65" i="2" s="1"/>
  <c r="AZ66" i="2"/>
  <c r="J66" i="2" s="1"/>
  <c r="AK66" i="2" s="1"/>
  <c r="AZ67" i="2"/>
  <c r="J67" i="2" s="1"/>
  <c r="AK67" i="2" s="1"/>
  <c r="AZ82" i="2"/>
  <c r="J82" i="2" s="1"/>
  <c r="AZ86" i="2"/>
  <c r="J86" i="2" s="1"/>
  <c r="AK86" i="2" s="1"/>
  <c r="AZ87" i="2"/>
  <c r="J87" i="2" s="1"/>
  <c r="AK87" i="2" s="1"/>
  <c r="AZ88" i="2"/>
  <c r="J88" i="2" s="1"/>
  <c r="AK88" i="2" s="1"/>
  <c r="AZ89" i="2"/>
  <c r="J89" i="2" s="1"/>
  <c r="AK89" i="2" s="1"/>
  <c r="AZ90" i="2"/>
  <c r="J90" i="2" s="1"/>
  <c r="AK90" i="2" s="1"/>
  <c r="AZ91" i="2"/>
  <c r="J91" i="2" s="1"/>
  <c r="AK91" i="2" s="1"/>
  <c r="AZ92" i="2"/>
  <c r="AZ93" i="2"/>
  <c r="J93" i="2" s="1"/>
  <c r="AK93" i="2" s="1"/>
  <c r="AZ94" i="2"/>
  <c r="J94" i="2" s="1"/>
  <c r="AZ95" i="2"/>
  <c r="J95" i="2" s="1"/>
  <c r="AZ113" i="2"/>
  <c r="J113" i="2" s="1"/>
  <c r="AK113" i="2" s="1"/>
  <c r="AZ114" i="2"/>
  <c r="J114" i="2" s="1"/>
  <c r="AK114" i="2" s="1"/>
  <c r="AZ115" i="2"/>
  <c r="J115" i="2" s="1"/>
  <c r="AK115" i="2" s="1"/>
  <c r="AZ117" i="2"/>
  <c r="AZ119" i="2"/>
  <c r="AZ121" i="2"/>
  <c r="J121" i="2" s="1"/>
  <c r="AK121" i="2" s="1"/>
  <c r="AZ122" i="2"/>
  <c r="J122" i="2" s="1"/>
  <c r="AK122" i="2" s="1"/>
  <c r="AZ123" i="2"/>
  <c r="J123" i="2" s="1"/>
  <c r="AK123" i="2" s="1"/>
  <c r="AZ124" i="2"/>
  <c r="J124" i="2" s="1"/>
  <c r="AK124" i="2" s="1"/>
  <c r="AZ129" i="2"/>
  <c r="J129" i="2" s="1"/>
  <c r="AK129" i="2" s="1"/>
  <c r="AZ130" i="2"/>
  <c r="J130" i="2" s="1"/>
  <c r="AK130" i="2" s="1"/>
  <c r="AZ131" i="2"/>
  <c r="J131" i="2" s="1"/>
  <c r="AK131" i="2" s="1"/>
  <c r="AZ132" i="2"/>
  <c r="J132" i="2" s="1"/>
  <c r="AK132" i="2" s="1"/>
  <c r="AZ99" i="2"/>
  <c r="J99" i="2" s="1"/>
  <c r="AK99" i="2" s="1"/>
  <c r="AZ100" i="2"/>
  <c r="AZ101" i="2"/>
  <c r="J101" i="2" s="1"/>
  <c r="AK101" i="2" s="1"/>
  <c r="AZ102" i="2"/>
  <c r="J102" i="2" s="1"/>
  <c r="AK102" i="2" s="1"/>
  <c r="AZ103" i="2"/>
  <c r="J103" i="2" s="1"/>
  <c r="AK103" i="2" s="1"/>
  <c r="AZ104" i="2"/>
  <c r="J104" i="2" s="1"/>
  <c r="AK104" i="2" s="1"/>
  <c r="AZ105" i="2"/>
  <c r="J105" i="2" s="1"/>
  <c r="AK105" i="2" s="1"/>
  <c r="AZ106" i="2"/>
  <c r="J106" i="2" s="1"/>
  <c r="AK106" i="2" s="1"/>
  <c r="AZ107" i="2"/>
  <c r="J107" i="2" s="1"/>
  <c r="AK107" i="2" s="1"/>
  <c r="AZ108" i="2"/>
  <c r="J108" i="2" s="1"/>
  <c r="AK108" i="2" s="1"/>
  <c r="AZ109" i="2"/>
  <c r="J109" i="2" s="1"/>
  <c r="AK109" i="2" s="1"/>
  <c r="AZ110" i="2"/>
  <c r="J110" i="2" s="1"/>
  <c r="AK110" i="2" s="1"/>
  <c r="AZ111" i="2"/>
  <c r="J111" i="2" s="1"/>
  <c r="AK111" i="2" s="1"/>
  <c r="AZ112" i="2"/>
  <c r="J112" i="2" s="1"/>
  <c r="AK112" i="2" s="1"/>
  <c r="AZ116" i="2"/>
  <c r="AZ118" i="2"/>
  <c r="AZ120" i="2"/>
  <c r="AZ133" i="2"/>
  <c r="J133" i="2" s="1"/>
  <c r="AK133" i="2" s="1"/>
  <c r="AZ134" i="2"/>
  <c r="J134" i="2" s="1"/>
  <c r="AK134" i="2" s="1"/>
  <c r="AZ135" i="2"/>
  <c r="J135" i="2" s="1"/>
  <c r="AK135" i="2" s="1"/>
  <c r="AZ136" i="2"/>
  <c r="J136" i="2" s="1"/>
  <c r="AK136" i="2" s="1"/>
  <c r="AZ141" i="2"/>
  <c r="J141" i="2" s="1"/>
  <c r="AK141" i="2" s="1"/>
  <c r="AZ142" i="2"/>
  <c r="J142" i="2" s="1"/>
  <c r="AK142" i="2" s="1"/>
  <c r="AZ143" i="2"/>
  <c r="J143" i="2" s="1"/>
  <c r="AK143" i="2" s="1"/>
  <c r="AZ144" i="2"/>
  <c r="J144" i="2" s="1"/>
  <c r="AK144" i="2" s="1"/>
  <c r="AZ149" i="2"/>
  <c r="J149" i="2" s="1"/>
  <c r="AK149" i="2" s="1"/>
  <c r="AZ150" i="2"/>
  <c r="J150" i="2" s="1"/>
  <c r="AK150" i="2" s="1"/>
  <c r="AZ155" i="2"/>
  <c r="AZ156" i="2"/>
  <c r="J156" i="2" s="1"/>
  <c r="AK156" i="2" s="1"/>
  <c r="AZ157" i="2"/>
  <c r="J157" i="2" s="1"/>
  <c r="AK157" i="2" s="1"/>
  <c r="AZ158" i="2"/>
  <c r="J158" i="2" s="1"/>
  <c r="AK158" i="2" s="1"/>
  <c r="AZ159" i="2"/>
  <c r="J159" i="2" s="1"/>
  <c r="AK159" i="2" s="1"/>
  <c r="AZ160" i="2"/>
  <c r="J160" i="2" s="1"/>
  <c r="AK160" i="2" s="1"/>
  <c r="AZ161" i="2"/>
  <c r="J161" i="2" s="1"/>
  <c r="AK161" i="2" s="1"/>
  <c r="AZ162" i="2"/>
  <c r="J162" i="2" s="1"/>
  <c r="AK162" i="2" s="1"/>
  <c r="AZ163" i="2"/>
  <c r="J163" i="2" s="1"/>
  <c r="AK163" i="2" s="1"/>
  <c r="AZ164" i="2"/>
  <c r="J164" i="2" s="1"/>
  <c r="AK164" i="2" s="1"/>
  <c r="AZ175" i="2"/>
  <c r="AZ176" i="2"/>
  <c r="J176" i="2" s="1"/>
  <c r="AK176" i="2" s="1"/>
  <c r="AZ177" i="2"/>
  <c r="J177" i="2" s="1"/>
  <c r="AK177" i="2" s="1"/>
  <c r="AZ178" i="2"/>
  <c r="J178" i="2" s="1"/>
  <c r="AK178" i="2" s="1"/>
  <c r="AZ179" i="2"/>
  <c r="J179" i="2" s="1"/>
  <c r="AK179" i="2" s="1"/>
  <c r="AZ195" i="2"/>
  <c r="AZ196" i="2"/>
  <c r="J196" i="2" s="1"/>
  <c r="AK196" i="2" s="1"/>
  <c r="AZ197" i="2"/>
  <c r="J197" i="2" s="1"/>
  <c r="AK197" i="2" s="1"/>
  <c r="AZ198" i="2"/>
  <c r="J198" i="2" s="1"/>
  <c r="AK198" i="2" s="1"/>
  <c r="AZ199" i="2"/>
  <c r="J199" i="2" s="1"/>
  <c r="AK199" i="2" s="1"/>
  <c r="AZ200" i="2"/>
  <c r="J200" i="2" s="1"/>
  <c r="AZ201" i="2"/>
  <c r="J201" i="2" s="1"/>
  <c r="AK201" i="2" s="1"/>
  <c r="AZ202" i="2"/>
  <c r="J202" i="2" s="1"/>
  <c r="AK202" i="2" s="1"/>
  <c r="AZ203" i="2"/>
  <c r="J203" i="2" s="1"/>
  <c r="AK203" i="2" s="1"/>
  <c r="AZ204" i="2"/>
  <c r="J204" i="2" s="1"/>
  <c r="AK204" i="2" s="1"/>
  <c r="AZ205" i="2"/>
  <c r="J205" i="2" s="1"/>
  <c r="AK205" i="2" s="1"/>
  <c r="AZ206" i="2"/>
  <c r="J206" i="2" s="1"/>
  <c r="AK206" i="2" s="1"/>
  <c r="AZ207" i="2"/>
  <c r="J207" i="2" s="1"/>
  <c r="AK207" i="2" s="1"/>
  <c r="AZ37" i="2"/>
  <c r="J37" i="2" s="1"/>
  <c r="AK37" i="2" s="1"/>
  <c r="AZ38" i="2"/>
  <c r="J38" i="2" s="1"/>
  <c r="AK38" i="2" s="1"/>
  <c r="AZ39" i="2"/>
  <c r="J39" i="2" s="1"/>
  <c r="AK39" i="2" s="1"/>
  <c r="AZ40" i="2"/>
  <c r="J40" i="2" s="1"/>
  <c r="AK40" i="2" s="1"/>
  <c r="AZ41" i="2"/>
  <c r="J41" i="2" s="1"/>
  <c r="AK41" i="2" s="1"/>
  <c r="AZ42" i="2"/>
  <c r="J42" i="2" s="1"/>
  <c r="AK42" i="2" s="1"/>
  <c r="AZ43" i="2"/>
  <c r="J43" i="2" s="1"/>
  <c r="AK43" i="2" s="1"/>
  <c r="AZ44" i="2"/>
  <c r="J44" i="2" s="1"/>
  <c r="AK44" i="2" s="1"/>
  <c r="AZ45" i="2"/>
  <c r="J45" i="2" s="1"/>
  <c r="AK45" i="2" s="1"/>
  <c r="AZ46" i="2"/>
  <c r="J46" i="2" s="1"/>
  <c r="AK46" i="2" s="1"/>
  <c r="AZ47" i="2"/>
  <c r="J47" i="2" s="1"/>
  <c r="AK47" i="2" s="1"/>
  <c r="AZ48" i="2"/>
  <c r="J48" i="2" s="1"/>
  <c r="AK48" i="2" s="1"/>
  <c r="AZ49" i="2"/>
  <c r="J49" i="2" s="1"/>
  <c r="AK49" i="2" s="1"/>
  <c r="AZ73" i="2"/>
  <c r="J73" i="2" s="1"/>
  <c r="AK73" i="2" s="1"/>
  <c r="AZ74" i="2"/>
  <c r="J74" i="2" s="1"/>
  <c r="AK74" i="2" s="1"/>
  <c r="AZ75" i="2"/>
  <c r="J75" i="2" s="1"/>
  <c r="AK75" i="2" s="1"/>
  <c r="AZ76" i="2"/>
  <c r="AZ77" i="2"/>
  <c r="J77" i="2" s="1"/>
  <c r="AK77" i="2" s="1"/>
  <c r="AZ78" i="2"/>
  <c r="J78" i="2" s="1"/>
  <c r="AK78" i="2" s="1"/>
  <c r="AZ79" i="2"/>
  <c r="J79" i="2" s="1"/>
  <c r="AK79" i="2" s="1"/>
  <c r="AZ80" i="2"/>
  <c r="J80" i="2" s="1"/>
  <c r="AK80" i="2" s="1"/>
  <c r="AZ81" i="2"/>
  <c r="J81" i="2" s="1"/>
  <c r="AK81" i="2" s="1"/>
  <c r="AZ125" i="2"/>
  <c r="J125" i="2" s="1"/>
  <c r="AK125" i="2" s="1"/>
  <c r="AZ126" i="2"/>
  <c r="J126" i="2" s="1"/>
  <c r="AK126" i="2" s="1"/>
  <c r="AZ127" i="2"/>
  <c r="J127" i="2" s="1"/>
  <c r="AK127" i="2" s="1"/>
  <c r="AZ128" i="2"/>
  <c r="J128" i="2" s="1"/>
  <c r="AK128" i="2" s="1"/>
  <c r="AZ137" i="2"/>
  <c r="J137" i="2" s="1"/>
  <c r="AK137" i="2" s="1"/>
  <c r="AZ138" i="2"/>
  <c r="J138" i="2" s="1"/>
  <c r="AK138" i="2" s="1"/>
  <c r="AZ139" i="2"/>
  <c r="J139" i="2" s="1"/>
  <c r="AK139" i="2" s="1"/>
  <c r="AZ140" i="2"/>
  <c r="J140" i="2" s="1"/>
  <c r="AK140" i="2" s="1"/>
  <c r="AZ145" i="2"/>
  <c r="J145" i="2" s="1"/>
  <c r="AK145" i="2" s="1"/>
  <c r="AZ146" i="2"/>
  <c r="J146" i="2" s="1"/>
  <c r="AK146" i="2" s="1"/>
  <c r="AZ147" i="2"/>
  <c r="J147" i="2" s="1"/>
  <c r="AK147" i="2" s="1"/>
  <c r="AZ148" i="2"/>
  <c r="J148" i="2" s="1"/>
  <c r="AK148" i="2" s="1"/>
  <c r="AZ165" i="2"/>
  <c r="J165" i="2" s="1"/>
  <c r="AK165" i="2" s="1"/>
  <c r="AZ166" i="2"/>
  <c r="J166" i="2" s="1"/>
  <c r="AK166" i="2" s="1"/>
  <c r="AZ167" i="2"/>
  <c r="J167" i="2" s="1"/>
  <c r="AK167" i="2" s="1"/>
  <c r="AZ168" i="2"/>
  <c r="J168" i="2" s="1"/>
  <c r="AK168" i="2" s="1"/>
  <c r="AZ169" i="2"/>
  <c r="J169" i="2" s="1"/>
  <c r="AK169" i="2" s="1"/>
  <c r="AZ170" i="2"/>
  <c r="J170" i="2" s="1"/>
  <c r="AK170" i="2" s="1"/>
  <c r="AZ171" i="2"/>
  <c r="J171" i="2" s="1"/>
  <c r="AK171" i="2" s="1"/>
  <c r="AZ172" i="2"/>
  <c r="J172" i="2" s="1"/>
  <c r="AK172" i="2" s="1"/>
  <c r="AZ173" i="2"/>
  <c r="J173" i="2" s="1"/>
  <c r="AK173" i="2" s="1"/>
  <c r="AZ174" i="2"/>
  <c r="J174" i="2" s="1"/>
  <c r="AK174" i="2" s="1"/>
  <c r="AZ180" i="2"/>
  <c r="J180" i="2" s="1"/>
  <c r="AK180" i="2" s="1"/>
  <c r="AZ181" i="2"/>
  <c r="J181" i="2" s="1"/>
  <c r="AK181" i="2" s="1"/>
  <c r="AZ182" i="2"/>
  <c r="J182" i="2" s="1"/>
  <c r="AK182" i="2" s="1"/>
  <c r="AZ183" i="2"/>
  <c r="J183" i="2" s="1"/>
  <c r="AK183" i="2" s="1"/>
  <c r="AZ184" i="2"/>
  <c r="J184" i="2" s="1"/>
  <c r="AK184" i="2" s="1"/>
  <c r="AZ185" i="2"/>
  <c r="J185" i="2" s="1"/>
  <c r="AK185" i="2" s="1"/>
  <c r="AZ186" i="2"/>
  <c r="J186" i="2" s="1"/>
  <c r="AK186" i="2" s="1"/>
  <c r="AZ187" i="2"/>
  <c r="J187" i="2" s="1"/>
  <c r="AK187" i="2" s="1"/>
  <c r="AZ188" i="2"/>
  <c r="J188" i="2" s="1"/>
  <c r="AK188" i="2" s="1"/>
  <c r="AZ189" i="2"/>
  <c r="J189" i="2" s="1"/>
  <c r="AK189" i="2" s="1"/>
  <c r="AZ190" i="2"/>
  <c r="J190" i="2" s="1"/>
  <c r="AK190" i="2" s="1"/>
  <c r="AZ191" i="2"/>
  <c r="J191" i="2" s="1"/>
  <c r="AK191" i="2" s="1"/>
  <c r="AZ192" i="2"/>
  <c r="J192" i="2" s="1"/>
  <c r="AK192" i="2" s="1"/>
  <c r="AZ193" i="2"/>
  <c r="J193" i="2" s="1"/>
  <c r="AK193" i="2" s="1"/>
  <c r="AZ194" i="2"/>
  <c r="J194" i="2" s="1"/>
  <c r="AK194" i="2" s="1"/>
  <c r="AJ207" i="2"/>
  <c r="AH207" i="2"/>
  <c r="AI206" i="2"/>
  <c r="AJ205" i="2"/>
  <c r="AH205" i="2"/>
  <c r="AI204" i="2"/>
  <c r="AJ203" i="2"/>
  <c r="AH203" i="2"/>
  <c r="AI202" i="2"/>
  <c r="AJ201" i="2"/>
  <c r="AH201" i="2"/>
  <c r="AK200" i="2"/>
  <c r="AI200" i="2"/>
  <c r="AJ199" i="2"/>
  <c r="AH199" i="2"/>
  <c r="AI198" i="2"/>
  <c r="AJ197" i="2"/>
  <c r="AH197" i="2"/>
  <c r="AI196" i="2"/>
  <c r="AJ194" i="2"/>
  <c r="AH194" i="2"/>
  <c r="AI193" i="2"/>
  <c r="AJ192" i="2"/>
  <c r="AH192" i="2"/>
  <c r="AI191" i="2"/>
  <c r="AJ190" i="2"/>
  <c r="AH190" i="2"/>
  <c r="AI189" i="2"/>
  <c r="AJ188" i="2"/>
  <c r="AH188" i="2"/>
  <c r="AH55" i="2"/>
  <c r="AJ54" i="2"/>
  <c r="AH54" i="2"/>
  <c r="AJ53" i="2"/>
  <c r="AH53" i="2"/>
  <c r="AI52" i="2"/>
  <c r="AH51" i="2"/>
  <c r="AI50" i="2"/>
  <c r="AH49" i="2"/>
  <c r="AI48" i="2"/>
  <c r="AH47" i="2"/>
  <c r="AJ46" i="2"/>
  <c r="AH46" i="2"/>
  <c r="AJ45" i="2"/>
  <c r="AH45" i="2"/>
  <c r="AJ44" i="2"/>
  <c r="AH44" i="2"/>
  <c r="AI43" i="2"/>
  <c r="AH42" i="2"/>
  <c r="AJ41" i="2"/>
  <c r="AH41" i="2"/>
  <c r="AJ40" i="2"/>
  <c r="AH40" i="2"/>
  <c r="AI39" i="2"/>
  <c r="AH38" i="2"/>
  <c r="AI37" i="2"/>
  <c r="AH36" i="2"/>
  <c r="AI35" i="2"/>
  <c r="AH34" i="2"/>
  <c r="AI33" i="2"/>
  <c r="AH32" i="2"/>
  <c r="AI30" i="2"/>
  <c r="AJ115" i="2"/>
  <c r="AJ99" i="2"/>
  <c r="AJ113" i="2"/>
  <c r="AJ57" i="2"/>
  <c r="AJ36" i="2"/>
  <c r="AJ108" i="2"/>
  <c r="AJ100" i="2"/>
  <c r="AJ92" i="2"/>
  <c r="AJ76" i="2"/>
  <c r="AJ59" i="2"/>
  <c r="AJ51" i="2"/>
  <c r="AJ32" i="2"/>
  <c r="AJ64" i="2"/>
  <c r="AJ58" i="2"/>
  <c r="AJ52" i="2"/>
  <c r="AJ48" i="2"/>
  <c r="AJ38" i="2"/>
  <c r="AJ43" i="2"/>
  <c r="AJ37" i="2"/>
  <c r="AJ33" i="2"/>
  <c r="AI186" i="2"/>
  <c r="AJ185" i="2"/>
  <c r="AH185" i="2"/>
  <c r="AI184" i="2"/>
  <c r="AJ183" i="2"/>
  <c r="AH183" i="2"/>
  <c r="AI182" i="2"/>
  <c r="AJ181" i="2"/>
  <c r="AH181" i="2"/>
  <c r="AI180" i="2"/>
  <c r="AJ179" i="2"/>
  <c r="AH179" i="2"/>
  <c r="AI178" i="2"/>
  <c r="AJ177" i="2"/>
  <c r="AH177" i="2"/>
  <c r="AI176" i="2"/>
  <c r="AJ174" i="2"/>
  <c r="AH174" i="2"/>
  <c r="AI173" i="2"/>
  <c r="AJ172" i="2"/>
  <c r="AH172" i="2"/>
  <c r="AI171" i="2"/>
  <c r="AJ170" i="2"/>
  <c r="AH170" i="2"/>
  <c r="AI169" i="2"/>
  <c r="AJ168" i="2"/>
  <c r="AH168" i="2"/>
  <c r="AI167" i="2"/>
  <c r="AJ166" i="2"/>
  <c r="AH166" i="2"/>
  <c r="AI165" i="2"/>
  <c r="AJ164" i="2"/>
  <c r="AH164" i="2"/>
  <c r="AI163" i="2"/>
  <c r="AJ162" i="2"/>
  <c r="AH162" i="2"/>
  <c r="AI161" i="2"/>
  <c r="AJ160" i="2"/>
  <c r="AH160" i="2"/>
  <c r="AI159" i="2"/>
  <c r="AJ158" i="2"/>
  <c r="AH158" i="2"/>
  <c r="AI157" i="2"/>
  <c r="AJ156" i="2"/>
  <c r="AH156" i="2"/>
  <c r="AJ149" i="2"/>
  <c r="AH149" i="2"/>
  <c r="AI148" i="2"/>
  <c r="AJ147" i="2"/>
  <c r="AH147" i="2"/>
  <c r="AI146" i="2"/>
  <c r="AJ145" i="2"/>
  <c r="AH145" i="2"/>
  <c r="AI144" i="2"/>
  <c r="AJ143" i="2"/>
  <c r="AH143" i="2"/>
  <c r="AI142" i="2"/>
  <c r="AJ141" i="2"/>
  <c r="AH141" i="2"/>
  <c r="AI140" i="2"/>
  <c r="AJ139" i="2"/>
  <c r="AH139" i="2"/>
  <c r="AI138" i="2"/>
  <c r="AJ137" i="2"/>
  <c r="AH137" i="2"/>
  <c r="AI136" i="2"/>
  <c r="AJ135" i="2"/>
  <c r="AH135" i="2"/>
  <c r="AI134" i="2"/>
  <c r="AJ133" i="2"/>
  <c r="AH133" i="2"/>
  <c r="AI132" i="2"/>
  <c r="AJ131" i="2"/>
  <c r="AH131" i="2"/>
  <c r="AI130" i="2"/>
  <c r="AJ129" i="2"/>
  <c r="AH129" i="2"/>
  <c r="AI128" i="2"/>
  <c r="AJ127" i="2"/>
  <c r="AH127" i="2"/>
  <c r="AI126" i="2"/>
  <c r="AJ125" i="2"/>
  <c r="AH125" i="2"/>
  <c r="AI124" i="2"/>
  <c r="AJ123" i="2"/>
  <c r="AH123" i="2"/>
  <c r="AI122" i="2"/>
  <c r="AJ121" i="2"/>
  <c r="AH121" i="2"/>
  <c r="AI115" i="2"/>
  <c r="AI114" i="2"/>
  <c r="AH113" i="2"/>
  <c r="AI112" i="2"/>
  <c r="AI111" i="2"/>
  <c r="AI110" i="2"/>
  <c r="AI109" i="2"/>
  <c r="AH108" i="2"/>
  <c r="AI107" i="2"/>
  <c r="AI106" i="2"/>
  <c r="AH105" i="2"/>
  <c r="AI104" i="2"/>
  <c r="AI103" i="2"/>
  <c r="AI102" i="2"/>
  <c r="AI101" i="2"/>
  <c r="AH100" i="2"/>
  <c r="AI99" i="2"/>
  <c r="AI94" i="2"/>
  <c r="AI93" i="2"/>
  <c r="AH92" i="2"/>
  <c r="AI91" i="2"/>
  <c r="AI90" i="2"/>
  <c r="AH89" i="2"/>
  <c r="AI88" i="2"/>
  <c r="AI87" i="2"/>
  <c r="AI86" i="2"/>
  <c r="AI80" i="2"/>
  <c r="AI79" i="2"/>
  <c r="AI78" i="2"/>
  <c r="AI77" i="2"/>
  <c r="AH76" i="2"/>
  <c r="AI75" i="2"/>
  <c r="AH74" i="2"/>
  <c r="AI73" i="2"/>
  <c r="AI66" i="2"/>
  <c r="AH64" i="2"/>
  <c r="AI63" i="2"/>
  <c r="AJ107" i="2"/>
  <c r="AJ91" i="2"/>
  <c r="AJ73" i="2"/>
  <c r="AJ105" i="2"/>
  <c r="AJ89" i="2"/>
  <c r="AJ49" i="2"/>
  <c r="AJ112" i="2"/>
  <c r="AJ104" i="2"/>
  <c r="AJ88" i="2"/>
  <c r="AJ80" i="2"/>
  <c r="AJ75" i="2"/>
  <c r="AJ63" i="2"/>
  <c r="AJ55" i="2"/>
  <c r="AJ47" i="2"/>
  <c r="AJ74" i="2"/>
  <c r="AJ60" i="2"/>
  <c r="AJ56" i="2"/>
  <c r="AJ50" i="2"/>
  <c r="AJ42" i="2"/>
  <c r="AJ34" i="2"/>
  <c r="AJ39" i="2"/>
  <c r="AJ35" i="2"/>
  <c r="BA24" i="2"/>
  <c r="J76" i="2"/>
  <c r="AK76" i="2" s="1"/>
  <c r="J92" i="2"/>
  <c r="AK92" i="2" s="1"/>
  <c r="J100" i="2"/>
  <c r="AK100" i="2" s="1"/>
  <c r="P194" i="2"/>
  <c r="P193" i="2"/>
  <c r="P192" i="2"/>
  <c r="P191" i="2"/>
  <c r="P190" i="2"/>
  <c r="P189" i="2"/>
  <c r="P188" i="2"/>
  <c r="P187" i="2"/>
  <c r="P186" i="2"/>
  <c r="P185" i="2"/>
  <c r="P184" i="2"/>
  <c r="P183" i="2"/>
  <c r="P182" i="2"/>
  <c r="P181" i="2"/>
  <c r="P180" i="2"/>
  <c r="P179" i="2"/>
  <c r="P178" i="2"/>
  <c r="P177" i="2"/>
  <c r="P176" i="2"/>
  <c r="P174" i="2"/>
  <c r="P173" i="2"/>
  <c r="P172" i="2"/>
  <c r="P171" i="2"/>
  <c r="P170" i="2"/>
  <c r="P169" i="2"/>
  <c r="P168" i="2"/>
  <c r="P167" i="2"/>
  <c r="P166" i="2"/>
  <c r="P165" i="2"/>
  <c r="P164" i="2"/>
  <c r="P163" i="2"/>
  <c r="P162" i="2"/>
  <c r="P161" i="2"/>
  <c r="P160" i="2"/>
  <c r="P159" i="2"/>
  <c r="P158" i="2"/>
  <c r="P157" i="2"/>
  <c r="P156" i="2"/>
  <c r="P149" i="2"/>
  <c r="P148" i="2"/>
  <c r="P147" i="2"/>
  <c r="P146" i="2"/>
  <c r="P145" i="2"/>
  <c r="P144" i="2"/>
  <c r="P143" i="2"/>
  <c r="P142" i="2"/>
  <c r="P141" i="2"/>
  <c r="P140" i="2"/>
  <c r="P139" i="2"/>
  <c r="P138" i="2"/>
  <c r="P137" i="2"/>
  <c r="P136" i="2"/>
  <c r="P135" i="2"/>
  <c r="P134" i="2"/>
  <c r="P133" i="2"/>
  <c r="P132" i="2"/>
  <c r="P131" i="2"/>
  <c r="P130" i="2"/>
  <c r="P129" i="2"/>
  <c r="P128" i="2"/>
  <c r="P127" i="2"/>
  <c r="P126" i="2"/>
  <c r="P125" i="2"/>
  <c r="P124" i="2"/>
  <c r="P123" i="2"/>
  <c r="P122" i="2"/>
  <c r="P121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73" i="2"/>
  <c r="P74" i="2"/>
  <c r="P75" i="2"/>
  <c r="P76" i="2"/>
  <c r="P77" i="2"/>
  <c r="P78" i="2"/>
  <c r="P79" i="2"/>
  <c r="P80" i="2"/>
  <c r="P81" i="2"/>
  <c r="P86" i="2"/>
  <c r="P87" i="2"/>
  <c r="P88" i="2"/>
  <c r="P89" i="2"/>
  <c r="P90" i="2"/>
  <c r="P91" i="2"/>
  <c r="P92" i="2"/>
  <c r="P93" i="2"/>
  <c r="P94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AJ81" i="2" l="1"/>
  <c r="AI150" i="2"/>
  <c r="AH81" i="2"/>
  <c r="AH94" i="2"/>
  <c r="AI67" i="2"/>
  <c r="AJ150" i="2"/>
  <c r="AJ94" i="2"/>
  <c r="AK94" i="2"/>
  <c r="AI81" i="2"/>
  <c r="AH67" i="2"/>
  <c r="AZ151" i="2"/>
  <c r="J151" i="2" s="1"/>
  <c r="AU151" i="2"/>
  <c r="AQ69" i="2"/>
  <c r="AR70" i="2"/>
  <c r="AX68" i="2"/>
  <c r="H68" i="2" s="1"/>
  <c r="AU68" i="2"/>
  <c r="AV68" i="2"/>
  <c r="F68" i="2" s="1"/>
  <c r="AW68" i="2"/>
  <c r="G68" i="2" s="1"/>
  <c r="AY68" i="2"/>
  <c r="I68" i="2" s="1"/>
  <c r="AH150" i="2"/>
  <c r="P150" i="2"/>
  <c r="AV151" i="2"/>
  <c r="F151" i="2" s="1"/>
  <c r="AW151" i="2"/>
  <c r="G151" i="2" s="1"/>
  <c r="AX151" i="2"/>
  <c r="H151" i="2" s="1"/>
  <c r="AY151" i="2"/>
  <c r="I151" i="2" s="1"/>
  <c r="AW82" i="2"/>
  <c r="G82" i="2" s="1"/>
  <c r="AV82" i="2"/>
  <c r="F82" i="2" s="1"/>
  <c r="AX82" i="2"/>
  <c r="H82" i="2" s="1"/>
  <c r="AY82" i="2"/>
  <c r="I82" i="2" s="1"/>
  <c r="AK82" i="2" s="1"/>
  <c r="AW95" i="2"/>
  <c r="G95" i="2" s="1"/>
  <c r="AX95" i="2"/>
  <c r="H95" i="2" s="1"/>
  <c r="AV95" i="2"/>
  <c r="F95" i="2" s="1"/>
  <c r="AY95" i="2"/>
  <c r="I95" i="2" s="1"/>
  <c r="AQ152" i="2"/>
  <c r="AR153" i="2"/>
  <c r="AQ83" i="2"/>
  <c r="AU83" i="2" s="1"/>
  <c r="AR84" i="2"/>
  <c r="AR97" i="2"/>
  <c r="AQ96" i="2"/>
  <c r="AU96" i="2" s="1"/>
  <c r="BA28" i="2"/>
  <c r="K28" i="2" s="1"/>
  <c r="AL28" i="2" s="1"/>
  <c r="BA29" i="2"/>
  <c r="K29" i="2" s="1"/>
  <c r="AL29" i="2" s="1"/>
  <c r="BA30" i="2"/>
  <c r="K30" i="2" s="1"/>
  <c r="AL30" i="2" s="1"/>
  <c r="BA37" i="2"/>
  <c r="K37" i="2" s="1"/>
  <c r="AL37" i="2" s="1"/>
  <c r="BA38" i="2"/>
  <c r="K38" i="2" s="1"/>
  <c r="AL38" i="2" s="1"/>
  <c r="BA39" i="2"/>
  <c r="K39" i="2" s="1"/>
  <c r="AL39" i="2" s="1"/>
  <c r="BA40" i="2"/>
  <c r="K40" i="2" s="1"/>
  <c r="AL40" i="2" s="1"/>
  <c r="BA41" i="2"/>
  <c r="K41" i="2" s="1"/>
  <c r="AL41" i="2" s="1"/>
  <c r="BA42" i="2"/>
  <c r="K42" i="2" s="1"/>
  <c r="AL42" i="2" s="1"/>
  <c r="BA43" i="2"/>
  <c r="K43" i="2" s="1"/>
  <c r="AL43" i="2" s="1"/>
  <c r="BA44" i="2"/>
  <c r="K44" i="2" s="1"/>
  <c r="AL44" i="2" s="1"/>
  <c r="BA45" i="2"/>
  <c r="K45" i="2" s="1"/>
  <c r="AL45" i="2" s="1"/>
  <c r="BA46" i="2"/>
  <c r="K46" i="2" s="1"/>
  <c r="AL46" i="2" s="1"/>
  <c r="BA47" i="2"/>
  <c r="K47" i="2" s="1"/>
  <c r="AL47" i="2" s="1"/>
  <c r="BA48" i="2"/>
  <c r="K48" i="2" s="1"/>
  <c r="AL48" i="2" s="1"/>
  <c r="BA49" i="2"/>
  <c r="K49" i="2" s="1"/>
  <c r="AL49" i="2" s="1"/>
  <c r="BA66" i="2"/>
  <c r="K66" i="2" s="1"/>
  <c r="AL66" i="2" s="1"/>
  <c r="BA67" i="2"/>
  <c r="K67" i="2" s="1"/>
  <c r="AL67" i="2" s="1"/>
  <c r="BA68" i="2"/>
  <c r="K68" i="2" s="1"/>
  <c r="AL68" i="2" s="1"/>
  <c r="BA69" i="2"/>
  <c r="K69" i="2" s="1"/>
  <c r="BA50" i="2"/>
  <c r="K50" i="2" s="1"/>
  <c r="AL50" i="2" s="1"/>
  <c r="BA51" i="2"/>
  <c r="K51" i="2" s="1"/>
  <c r="AL51" i="2" s="1"/>
  <c r="BA52" i="2"/>
  <c r="K52" i="2" s="1"/>
  <c r="AL52" i="2" s="1"/>
  <c r="BA53" i="2"/>
  <c r="K53" i="2" s="1"/>
  <c r="AL53" i="2" s="1"/>
  <c r="BA54" i="2"/>
  <c r="K54" i="2" s="1"/>
  <c r="AL54" i="2" s="1"/>
  <c r="BA55" i="2"/>
  <c r="K55" i="2" s="1"/>
  <c r="AL55" i="2" s="1"/>
  <c r="BA56" i="2"/>
  <c r="K56" i="2" s="1"/>
  <c r="AL56" i="2" s="1"/>
  <c r="BA57" i="2"/>
  <c r="K57" i="2" s="1"/>
  <c r="AL57" i="2" s="1"/>
  <c r="BA58" i="2"/>
  <c r="K58" i="2" s="1"/>
  <c r="AL58" i="2" s="1"/>
  <c r="BA59" i="2"/>
  <c r="K59" i="2" s="1"/>
  <c r="AL59" i="2" s="1"/>
  <c r="BA60" i="2"/>
  <c r="K60" i="2" s="1"/>
  <c r="AL60" i="2" s="1"/>
  <c r="BA61" i="2"/>
  <c r="K61" i="2" s="1"/>
  <c r="AL61" i="2" s="1"/>
  <c r="BA62" i="2"/>
  <c r="K62" i="2" s="1"/>
  <c r="AL62" i="2" s="1"/>
  <c r="BA63" i="2"/>
  <c r="K63" i="2" s="1"/>
  <c r="AL63" i="2" s="1"/>
  <c r="BA64" i="2"/>
  <c r="K64" i="2" s="1"/>
  <c r="AL64" i="2" s="1"/>
  <c r="BA65" i="2"/>
  <c r="K65" i="2" s="1"/>
  <c r="AL65" i="2" s="1"/>
  <c r="BA73" i="2"/>
  <c r="K73" i="2" s="1"/>
  <c r="AL73" i="2" s="1"/>
  <c r="BA74" i="2"/>
  <c r="K74" i="2" s="1"/>
  <c r="AL74" i="2" s="1"/>
  <c r="BA75" i="2"/>
  <c r="K75" i="2" s="1"/>
  <c r="AL75" i="2" s="1"/>
  <c r="BA76" i="2"/>
  <c r="K76" i="2" s="1"/>
  <c r="AL76" i="2" s="1"/>
  <c r="BA77" i="2"/>
  <c r="K77" i="2" s="1"/>
  <c r="AL77" i="2" s="1"/>
  <c r="BA78" i="2"/>
  <c r="K78" i="2" s="1"/>
  <c r="AL78" i="2" s="1"/>
  <c r="BA79" i="2"/>
  <c r="K79" i="2" s="1"/>
  <c r="AL79" i="2" s="1"/>
  <c r="BA80" i="2"/>
  <c r="K80" i="2" s="1"/>
  <c r="AL80" i="2" s="1"/>
  <c r="BA81" i="2"/>
  <c r="K81" i="2" s="1"/>
  <c r="AL81" i="2" s="1"/>
  <c r="BA99" i="2"/>
  <c r="K99" i="2" s="1"/>
  <c r="AL99" i="2" s="1"/>
  <c r="BA100" i="2"/>
  <c r="K100" i="2" s="1"/>
  <c r="AL100" i="2" s="1"/>
  <c r="BA101" i="2"/>
  <c r="K101" i="2" s="1"/>
  <c r="AL101" i="2" s="1"/>
  <c r="BA102" i="2"/>
  <c r="K102" i="2" s="1"/>
  <c r="AL102" i="2" s="1"/>
  <c r="BA103" i="2"/>
  <c r="K103" i="2" s="1"/>
  <c r="AL103" i="2" s="1"/>
  <c r="BA104" i="2"/>
  <c r="K104" i="2" s="1"/>
  <c r="AL104" i="2" s="1"/>
  <c r="BA105" i="2"/>
  <c r="K105" i="2" s="1"/>
  <c r="AL105" i="2" s="1"/>
  <c r="BA106" i="2"/>
  <c r="K106" i="2" s="1"/>
  <c r="AL106" i="2" s="1"/>
  <c r="BA107" i="2"/>
  <c r="K107" i="2" s="1"/>
  <c r="AL107" i="2" s="1"/>
  <c r="BA108" i="2"/>
  <c r="K108" i="2" s="1"/>
  <c r="AL108" i="2" s="1"/>
  <c r="BA109" i="2"/>
  <c r="K109" i="2" s="1"/>
  <c r="AL109" i="2" s="1"/>
  <c r="BA110" i="2"/>
  <c r="K110" i="2" s="1"/>
  <c r="AL110" i="2" s="1"/>
  <c r="BA111" i="2"/>
  <c r="K111" i="2" s="1"/>
  <c r="AL111" i="2" s="1"/>
  <c r="BA112" i="2"/>
  <c r="K112" i="2" s="1"/>
  <c r="AL112" i="2" s="1"/>
  <c r="BA116" i="2"/>
  <c r="BA118" i="2"/>
  <c r="BA120" i="2"/>
  <c r="BA125" i="2"/>
  <c r="K125" i="2" s="1"/>
  <c r="AL125" i="2" s="1"/>
  <c r="BA126" i="2"/>
  <c r="K126" i="2" s="1"/>
  <c r="AL126" i="2" s="1"/>
  <c r="BA127" i="2"/>
  <c r="K127" i="2" s="1"/>
  <c r="AL127" i="2" s="1"/>
  <c r="BA128" i="2"/>
  <c r="BA133" i="2"/>
  <c r="K133" i="2" s="1"/>
  <c r="AL133" i="2" s="1"/>
  <c r="BA134" i="2"/>
  <c r="K134" i="2" s="1"/>
  <c r="AL134" i="2" s="1"/>
  <c r="BA82" i="2"/>
  <c r="K82" i="2" s="1"/>
  <c r="AL82" i="2" s="1"/>
  <c r="BA83" i="2"/>
  <c r="BA86" i="2"/>
  <c r="K86" i="2" s="1"/>
  <c r="AL86" i="2" s="1"/>
  <c r="BA87" i="2"/>
  <c r="K87" i="2" s="1"/>
  <c r="AL87" i="2" s="1"/>
  <c r="BA88" i="2"/>
  <c r="K88" i="2" s="1"/>
  <c r="AL88" i="2" s="1"/>
  <c r="BA89" i="2"/>
  <c r="K89" i="2" s="1"/>
  <c r="AL89" i="2" s="1"/>
  <c r="BA90" i="2"/>
  <c r="K90" i="2" s="1"/>
  <c r="AL90" i="2" s="1"/>
  <c r="BA91" i="2"/>
  <c r="K91" i="2" s="1"/>
  <c r="AL91" i="2" s="1"/>
  <c r="BA92" i="2"/>
  <c r="K92" i="2" s="1"/>
  <c r="AL92" i="2" s="1"/>
  <c r="BA93" i="2"/>
  <c r="K93" i="2" s="1"/>
  <c r="AL93" i="2" s="1"/>
  <c r="BA94" i="2"/>
  <c r="K94" i="2" s="1"/>
  <c r="AL94" i="2" s="1"/>
  <c r="BA95" i="2"/>
  <c r="K95" i="2" s="1"/>
  <c r="AL95" i="2" s="1"/>
  <c r="BA129" i="2"/>
  <c r="K129" i="2" s="1"/>
  <c r="AL129" i="2" s="1"/>
  <c r="BA130" i="2"/>
  <c r="K130" i="2" s="1"/>
  <c r="AL130" i="2" s="1"/>
  <c r="BA131" i="2"/>
  <c r="K131" i="2" s="1"/>
  <c r="AL131" i="2" s="1"/>
  <c r="BA132" i="2"/>
  <c r="K132" i="2" s="1"/>
  <c r="AL132" i="2" s="1"/>
  <c r="BA137" i="2"/>
  <c r="K137" i="2" s="1"/>
  <c r="AL137" i="2" s="1"/>
  <c r="BA138" i="2"/>
  <c r="K138" i="2" s="1"/>
  <c r="AL138" i="2" s="1"/>
  <c r="BA139" i="2"/>
  <c r="K139" i="2" s="1"/>
  <c r="AL139" i="2" s="1"/>
  <c r="BA140" i="2"/>
  <c r="K140" i="2" s="1"/>
  <c r="AL140" i="2" s="1"/>
  <c r="BA145" i="2"/>
  <c r="BA146" i="2"/>
  <c r="K146" i="2" s="1"/>
  <c r="AL146" i="2" s="1"/>
  <c r="BA147" i="2"/>
  <c r="K147" i="2" s="1"/>
  <c r="AL147" i="2" s="1"/>
  <c r="BA148" i="2"/>
  <c r="K148" i="2" s="1"/>
  <c r="AL148" i="2" s="1"/>
  <c r="BA165" i="2"/>
  <c r="K165" i="2" s="1"/>
  <c r="AL165" i="2" s="1"/>
  <c r="BA166" i="2"/>
  <c r="K166" i="2" s="1"/>
  <c r="AL166" i="2" s="1"/>
  <c r="BA167" i="2"/>
  <c r="K167" i="2" s="1"/>
  <c r="AL167" i="2" s="1"/>
  <c r="BA168" i="2"/>
  <c r="K168" i="2" s="1"/>
  <c r="AL168" i="2" s="1"/>
  <c r="BA169" i="2"/>
  <c r="K169" i="2" s="1"/>
  <c r="AL169" i="2" s="1"/>
  <c r="BA170" i="2"/>
  <c r="K170" i="2" s="1"/>
  <c r="AL170" i="2" s="1"/>
  <c r="BA171" i="2"/>
  <c r="K171" i="2" s="1"/>
  <c r="AL171" i="2" s="1"/>
  <c r="BA172" i="2"/>
  <c r="K172" i="2" s="1"/>
  <c r="AL172" i="2" s="1"/>
  <c r="BA173" i="2"/>
  <c r="K173" i="2" s="1"/>
  <c r="AL173" i="2" s="1"/>
  <c r="BA174" i="2"/>
  <c r="K174" i="2" s="1"/>
  <c r="AL174" i="2" s="1"/>
  <c r="BA180" i="2"/>
  <c r="K180" i="2" s="1"/>
  <c r="AL180" i="2" s="1"/>
  <c r="BA181" i="2"/>
  <c r="K181" i="2" s="1"/>
  <c r="AL181" i="2" s="1"/>
  <c r="BA182" i="2"/>
  <c r="K182" i="2" s="1"/>
  <c r="AL182" i="2" s="1"/>
  <c r="BA183" i="2"/>
  <c r="K183" i="2" s="1"/>
  <c r="AL183" i="2" s="1"/>
  <c r="BA184" i="2"/>
  <c r="K184" i="2" s="1"/>
  <c r="AL184" i="2" s="1"/>
  <c r="BA185" i="2"/>
  <c r="K185" i="2" s="1"/>
  <c r="AL185" i="2" s="1"/>
  <c r="BA186" i="2"/>
  <c r="K186" i="2" s="1"/>
  <c r="AL186" i="2" s="1"/>
  <c r="BA187" i="2"/>
  <c r="K187" i="2" s="1"/>
  <c r="AL187" i="2" s="1"/>
  <c r="BA188" i="2"/>
  <c r="K188" i="2" s="1"/>
  <c r="AL188" i="2" s="1"/>
  <c r="BA189" i="2"/>
  <c r="K189" i="2" s="1"/>
  <c r="AL189" i="2" s="1"/>
  <c r="BA190" i="2"/>
  <c r="K190" i="2" s="1"/>
  <c r="AL190" i="2" s="1"/>
  <c r="BA191" i="2"/>
  <c r="K191" i="2" s="1"/>
  <c r="AL191" i="2" s="1"/>
  <c r="BA192" i="2"/>
  <c r="K192" i="2" s="1"/>
  <c r="AL192" i="2" s="1"/>
  <c r="BA193" i="2"/>
  <c r="K193" i="2" s="1"/>
  <c r="AL193" i="2" s="1"/>
  <c r="BA194" i="2"/>
  <c r="K194" i="2" s="1"/>
  <c r="AL194" i="2" s="1"/>
  <c r="BA31" i="2"/>
  <c r="BA32" i="2"/>
  <c r="K32" i="2" s="1"/>
  <c r="AL32" i="2" s="1"/>
  <c r="BA33" i="2"/>
  <c r="K33" i="2" s="1"/>
  <c r="AL33" i="2" s="1"/>
  <c r="BA34" i="2"/>
  <c r="K34" i="2" s="1"/>
  <c r="AL34" i="2" s="1"/>
  <c r="BA35" i="2"/>
  <c r="K35" i="2" s="1"/>
  <c r="AL35" i="2" s="1"/>
  <c r="BA36" i="2"/>
  <c r="K36" i="2" s="1"/>
  <c r="AL36" i="2" s="1"/>
  <c r="BA113" i="2"/>
  <c r="K113" i="2" s="1"/>
  <c r="AL113" i="2" s="1"/>
  <c r="BA114" i="2"/>
  <c r="K114" i="2" s="1"/>
  <c r="AL114" i="2" s="1"/>
  <c r="BA115" i="2"/>
  <c r="K115" i="2" s="1"/>
  <c r="AL115" i="2" s="1"/>
  <c r="BA117" i="2"/>
  <c r="BA119" i="2"/>
  <c r="BA121" i="2"/>
  <c r="K121" i="2" s="1"/>
  <c r="AL121" i="2" s="1"/>
  <c r="BA122" i="2"/>
  <c r="K122" i="2" s="1"/>
  <c r="AL122" i="2" s="1"/>
  <c r="BA123" i="2"/>
  <c r="K123" i="2" s="1"/>
  <c r="AL123" i="2" s="1"/>
  <c r="BA124" i="2"/>
  <c r="K124" i="2" s="1"/>
  <c r="AL124" i="2" s="1"/>
  <c r="BA135" i="2"/>
  <c r="K135" i="2" s="1"/>
  <c r="AL135" i="2" s="1"/>
  <c r="BA136" i="2"/>
  <c r="K136" i="2" s="1"/>
  <c r="AL136" i="2" s="1"/>
  <c r="BA141" i="2"/>
  <c r="K141" i="2" s="1"/>
  <c r="AL141" i="2" s="1"/>
  <c r="BA142" i="2"/>
  <c r="K142" i="2" s="1"/>
  <c r="AL142" i="2" s="1"/>
  <c r="BA143" i="2"/>
  <c r="K143" i="2" s="1"/>
  <c r="AL143" i="2" s="1"/>
  <c r="BA144" i="2"/>
  <c r="K144" i="2" s="1"/>
  <c r="AL144" i="2" s="1"/>
  <c r="BA155" i="2"/>
  <c r="BA156" i="2"/>
  <c r="K156" i="2" s="1"/>
  <c r="AL156" i="2" s="1"/>
  <c r="BA157" i="2"/>
  <c r="K157" i="2" s="1"/>
  <c r="AL157" i="2" s="1"/>
  <c r="BA158" i="2"/>
  <c r="K158" i="2" s="1"/>
  <c r="AL158" i="2" s="1"/>
  <c r="BA159" i="2"/>
  <c r="K159" i="2" s="1"/>
  <c r="AL159" i="2" s="1"/>
  <c r="BA160" i="2"/>
  <c r="BA161" i="2"/>
  <c r="K161" i="2" s="1"/>
  <c r="AL161" i="2" s="1"/>
  <c r="BA162" i="2"/>
  <c r="K162" i="2" s="1"/>
  <c r="AL162" i="2" s="1"/>
  <c r="BA163" i="2"/>
  <c r="K163" i="2" s="1"/>
  <c r="AL163" i="2" s="1"/>
  <c r="BA164" i="2"/>
  <c r="K164" i="2" s="1"/>
  <c r="AL164" i="2" s="1"/>
  <c r="BA195" i="2"/>
  <c r="BA196" i="2"/>
  <c r="K196" i="2" s="1"/>
  <c r="AL196" i="2" s="1"/>
  <c r="BA197" i="2"/>
  <c r="K197" i="2" s="1"/>
  <c r="AL197" i="2" s="1"/>
  <c r="BA198" i="2"/>
  <c r="K198" i="2" s="1"/>
  <c r="AL198" i="2" s="1"/>
  <c r="BA199" i="2"/>
  <c r="K199" i="2" s="1"/>
  <c r="AL199" i="2" s="1"/>
  <c r="BA200" i="2"/>
  <c r="K200" i="2" s="1"/>
  <c r="AL200" i="2" s="1"/>
  <c r="BA201" i="2"/>
  <c r="K201" i="2" s="1"/>
  <c r="AL201" i="2" s="1"/>
  <c r="BA202" i="2"/>
  <c r="K202" i="2" s="1"/>
  <c r="AL202" i="2" s="1"/>
  <c r="BA203" i="2"/>
  <c r="K203" i="2" s="1"/>
  <c r="AL203" i="2" s="1"/>
  <c r="BA204" i="2"/>
  <c r="K204" i="2" s="1"/>
  <c r="AL204" i="2" s="1"/>
  <c r="BA205" i="2"/>
  <c r="K205" i="2" s="1"/>
  <c r="AL205" i="2" s="1"/>
  <c r="BA206" i="2"/>
  <c r="K206" i="2" s="1"/>
  <c r="AL206" i="2" s="1"/>
  <c r="BA207" i="2"/>
  <c r="K207" i="2" s="1"/>
  <c r="AL207" i="2" s="1"/>
  <c r="BA149" i="2"/>
  <c r="K149" i="2" s="1"/>
  <c r="AL149" i="2" s="1"/>
  <c r="BA150" i="2"/>
  <c r="K150" i="2" s="1"/>
  <c r="AL150" i="2" s="1"/>
  <c r="BA151" i="2"/>
  <c r="K151" i="2" s="1"/>
  <c r="AL151" i="2" s="1"/>
  <c r="BA175" i="2"/>
  <c r="BA176" i="2"/>
  <c r="K176" i="2" s="1"/>
  <c r="AL176" i="2" s="1"/>
  <c r="BA177" i="2"/>
  <c r="K177" i="2" s="1"/>
  <c r="AL177" i="2" s="1"/>
  <c r="BA178" i="2"/>
  <c r="K178" i="2" s="1"/>
  <c r="AL178" i="2" s="1"/>
  <c r="BA179" i="2"/>
  <c r="K179" i="2" s="1"/>
  <c r="AL179" i="2" s="1"/>
  <c r="BB24" i="2"/>
  <c r="K83" i="2"/>
  <c r="K128" i="2"/>
  <c r="AL128" i="2" s="1"/>
  <c r="K145" i="2"/>
  <c r="AL145" i="2" s="1"/>
  <c r="K160" i="2"/>
  <c r="AL160" i="2" s="1"/>
  <c r="AJ68" i="2" l="1"/>
  <c r="AJ95" i="2"/>
  <c r="AI68" i="2"/>
  <c r="AQ70" i="2"/>
  <c r="AR71" i="2"/>
  <c r="BA152" i="2"/>
  <c r="K152" i="2" s="1"/>
  <c r="AU152" i="2"/>
  <c r="AH68" i="2"/>
  <c r="P68" i="2"/>
  <c r="AK68" i="2"/>
  <c r="AU69" i="2"/>
  <c r="AY69" i="2"/>
  <c r="I69" i="2" s="1"/>
  <c r="AW69" i="2"/>
  <c r="G69" i="2" s="1"/>
  <c r="P69" i="2" s="1"/>
  <c r="AX69" i="2"/>
  <c r="H69" i="2" s="1"/>
  <c r="AV69" i="2"/>
  <c r="F69" i="2" s="1"/>
  <c r="AZ69" i="2"/>
  <c r="J69" i="2" s="1"/>
  <c r="AJ151" i="2"/>
  <c r="AX96" i="2"/>
  <c r="H96" i="2" s="1"/>
  <c r="AW96" i="2"/>
  <c r="G96" i="2" s="1"/>
  <c r="AY96" i="2"/>
  <c r="I96" i="2" s="1"/>
  <c r="AV96" i="2"/>
  <c r="F96" i="2" s="1"/>
  <c r="AZ96" i="2"/>
  <c r="J96" i="2" s="1"/>
  <c r="AK96" i="2" s="1"/>
  <c r="AQ84" i="2"/>
  <c r="AR85" i="2"/>
  <c r="AQ85" i="2" s="1"/>
  <c r="AU85" i="2" s="1"/>
  <c r="AR154" i="2"/>
  <c r="AQ154" i="2" s="1"/>
  <c r="AU154" i="2" s="1"/>
  <c r="AQ153" i="2"/>
  <c r="AU153" i="2" s="1"/>
  <c r="AH95" i="2"/>
  <c r="P95" i="2"/>
  <c r="AI82" i="2"/>
  <c r="BA96" i="2"/>
  <c r="K96" i="2" s="1"/>
  <c r="AR98" i="2"/>
  <c r="AQ98" i="2" s="1"/>
  <c r="AU98" i="2" s="1"/>
  <c r="AQ97" i="2"/>
  <c r="AU97" i="2" s="1"/>
  <c r="AW83" i="2"/>
  <c r="G83" i="2" s="1"/>
  <c r="AV83" i="2"/>
  <c r="F83" i="2" s="1"/>
  <c r="AX83" i="2"/>
  <c r="H83" i="2" s="1"/>
  <c r="AY83" i="2"/>
  <c r="I83" i="2" s="1"/>
  <c r="AZ83" i="2"/>
  <c r="J83" i="2" s="1"/>
  <c r="AV152" i="2"/>
  <c r="F152" i="2" s="1"/>
  <c r="AW152" i="2"/>
  <c r="G152" i="2" s="1"/>
  <c r="AX152" i="2"/>
  <c r="H152" i="2" s="1"/>
  <c r="AY152" i="2"/>
  <c r="I152" i="2" s="1"/>
  <c r="AZ152" i="2"/>
  <c r="J152" i="2" s="1"/>
  <c r="AI95" i="2"/>
  <c r="AJ82" i="2"/>
  <c r="P151" i="2"/>
  <c r="AH151" i="2"/>
  <c r="AK95" i="2"/>
  <c r="AH82" i="2"/>
  <c r="P82" i="2"/>
  <c r="AI151" i="2"/>
  <c r="AK151" i="2"/>
  <c r="BB31" i="2"/>
  <c r="BB32" i="2"/>
  <c r="L32" i="2" s="1"/>
  <c r="AM32" i="2" s="1"/>
  <c r="BB33" i="2"/>
  <c r="L33" i="2" s="1"/>
  <c r="AM33" i="2" s="1"/>
  <c r="BB34" i="2"/>
  <c r="L34" i="2" s="1"/>
  <c r="AM34" i="2" s="1"/>
  <c r="BB35" i="2"/>
  <c r="L35" i="2" s="1"/>
  <c r="AM35" i="2" s="1"/>
  <c r="BB36" i="2"/>
  <c r="L36" i="2" s="1"/>
  <c r="AM36" i="2" s="1"/>
  <c r="BB50" i="2"/>
  <c r="L50" i="2" s="1"/>
  <c r="AM50" i="2" s="1"/>
  <c r="BB51" i="2"/>
  <c r="L51" i="2" s="1"/>
  <c r="AM51" i="2" s="1"/>
  <c r="BB52" i="2"/>
  <c r="L52" i="2" s="1"/>
  <c r="AM52" i="2" s="1"/>
  <c r="BB53" i="2"/>
  <c r="L53" i="2" s="1"/>
  <c r="AM53" i="2" s="1"/>
  <c r="BB54" i="2"/>
  <c r="L54" i="2" s="1"/>
  <c r="AM54" i="2" s="1"/>
  <c r="BB55" i="2"/>
  <c r="L55" i="2" s="1"/>
  <c r="AM55" i="2" s="1"/>
  <c r="BB56" i="2"/>
  <c r="L56" i="2" s="1"/>
  <c r="AM56" i="2" s="1"/>
  <c r="BB57" i="2"/>
  <c r="L57" i="2" s="1"/>
  <c r="AM57" i="2" s="1"/>
  <c r="BB58" i="2"/>
  <c r="L58" i="2" s="1"/>
  <c r="AM58" i="2" s="1"/>
  <c r="BB59" i="2"/>
  <c r="L59" i="2" s="1"/>
  <c r="AM59" i="2" s="1"/>
  <c r="BB60" i="2"/>
  <c r="L60" i="2" s="1"/>
  <c r="AM60" i="2" s="1"/>
  <c r="BB61" i="2"/>
  <c r="L61" i="2" s="1"/>
  <c r="AM61" i="2" s="1"/>
  <c r="BB62" i="2"/>
  <c r="L62" i="2" s="1"/>
  <c r="AM62" i="2" s="1"/>
  <c r="BB63" i="2"/>
  <c r="L63" i="2" s="1"/>
  <c r="AM63" i="2" s="1"/>
  <c r="BB64" i="2"/>
  <c r="L64" i="2" s="1"/>
  <c r="AM64" i="2" s="1"/>
  <c r="BB65" i="2"/>
  <c r="BB28" i="2"/>
  <c r="L28" i="2" s="1"/>
  <c r="AM28" i="2" s="1"/>
  <c r="BB29" i="2"/>
  <c r="L29" i="2" s="1"/>
  <c r="AM29" i="2" s="1"/>
  <c r="BB30" i="2"/>
  <c r="L30" i="2" s="1"/>
  <c r="AM30" i="2" s="1"/>
  <c r="BB37" i="2"/>
  <c r="BB38" i="2"/>
  <c r="L38" i="2" s="1"/>
  <c r="AM38" i="2" s="1"/>
  <c r="BB39" i="2"/>
  <c r="L39" i="2" s="1"/>
  <c r="AM39" i="2" s="1"/>
  <c r="BB40" i="2"/>
  <c r="L40" i="2" s="1"/>
  <c r="AM40" i="2" s="1"/>
  <c r="BB41" i="2"/>
  <c r="L41" i="2" s="1"/>
  <c r="AM41" i="2" s="1"/>
  <c r="BB42" i="2"/>
  <c r="L42" i="2" s="1"/>
  <c r="AM42" i="2" s="1"/>
  <c r="BB43" i="2"/>
  <c r="L43" i="2" s="1"/>
  <c r="AM43" i="2" s="1"/>
  <c r="BB44" i="2"/>
  <c r="L44" i="2" s="1"/>
  <c r="AM44" i="2" s="1"/>
  <c r="BB45" i="2"/>
  <c r="L45" i="2" s="1"/>
  <c r="AM45" i="2" s="1"/>
  <c r="BB46" i="2"/>
  <c r="L46" i="2" s="1"/>
  <c r="AM46" i="2" s="1"/>
  <c r="BB47" i="2"/>
  <c r="L47" i="2" s="1"/>
  <c r="AM47" i="2" s="1"/>
  <c r="BB48" i="2"/>
  <c r="L48" i="2" s="1"/>
  <c r="AM48" i="2" s="1"/>
  <c r="BB49" i="2"/>
  <c r="L49" i="2" s="1"/>
  <c r="AM49" i="2" s="1"/>
  <c r="BB82" i="2"/>
  <c r="L82" i="2" s="1"/>
  <c r="AM82" i="2" s="1"/>
  <c r="BB83" i="2"/>
  <c r="L83" i="2" s="1"/>
  <c r="AM83" i="2" s="1"/>
  <c r="BB85" i="2"/>
  <c r="L85" i="2" s="1"/>
  <c r="BB86" i="2"/>
  <c r="L86" i="2" s="1"/>
  <c r="AM86" i="2" s="1"/>
  <c r="BB87" i="2"/>
  <c r="L87" i="2" s="1"/>
  <c r="AM87" i="2" s="1"/>
  <c r="BB88" i="2"/>
  <c r="L88" i="2" s="1"/>
  <c r="AM88" i="2" s="1"/>
  <c r="BB89" i="2"/>
  <c r="L89" i="2" s="1"/>
  <c r="AM89" i="2" s="1"/>
  <c r="BB90" i="2"/>
  <c r="L90" i="2" s="1"/>
  <c r="AM90" i="2" s="1"/>
  <c r="BB91" i="2"/>
  <c r="L91" i="2" s="1"/>
  <c r="AM91" i="2" s="1"/>
  <c r="BB92" i="2"/>
  <c r="L92" i="2" s="1"/>
  <c r="AM92" i="2" s="1"/>
  <c r="BB93" i="2"/>
  <c r="L93" i="2" s="1"/>
  <c r="AM93" i="2" s="1"/>
  <c r="BB94" i="2"/>
  <c r="L94" i="2" s="1"/>
  <c r="AM94" i="2" s="1"/>
  <c r="BB95" i="2"/>
  <c r="L95" i="2" s="1"/>
  <c r="AM95" i="2" s="1"/>
  <c r="BB96" i="2"/>
  <c r="BB97" i="2"/>
  <c r="L97" i="2" s="1"/>
  <c r="BB113" i="2"/>
  <c r="BB114" i="2"/>
  <c r="L114" i="2" s="1"/>
  <c r="AM114" i="2" s="1"/>
  <c r="BB115" i="2"/>
  <c r="L115" i="2" s="1"/>
  <c r="AM115" i="2" s="1"/>
  <c r="BB117" i="2"/>
  <c r="BB119" i="2"/>
  <c r="BB121" i="2"/>
  <c r="L121" i="2" s="1"/>
  <c r="AM121" i="2" s="1"/>
  <c r="BB122" i="2"/>
  <c r="L122" i="2" s="1"/>
  <c r="AM122" i="2" s="1"/>
  <c r="BB123" i="2"/>
  <c r="L123" i="2" s="1"/>
  <c r="AM123" i="2" s="1"/>
  <c r="BB124" i="2"/>
  <c r="L124" i="2" s="1"/>
  <c r="AM124" i="2" s="1"/>
  <c r="BB129" i="2"/>
  <c r="L129" i="2" s="1"/>
  <c r="AM129" i="2" s="1"/>
  <c r="BB130" i="2"/>
  <c r="L130" i="2" s="1"/>
  <c r="AM130" i="2" s="1"/>
  <c r="BB131" i="2"/>
  <c r="L131" i="2" s="1"/>
  <c r="AM131" i="2" s="1"/>
  <c r="BB132" i="2"/>
  <c r="L132" i="2" s="1"/>
  <c r="AM132" i="2" s="1"/>
  <c r="BB66" i="2"/>
  <c r="L66" i="2" s="1"/>
  <c r="AM66" i="2" s="1"/>
  <c r="BB67" i="2"/>
  <c r="L67" i="2" s="1"/>
  <c r="AM67" i="2" s="1"/>
  <c r="BB68" i="2"/>
  <c r="L68" i="2" s="1"/>
  <c r="AM68" i="2" s="1"/>
  <c r="BB69" i="2"/>
  <c r="L69" i="2" s="1"/>
  <c r="AM69" i="2" s="1"/>
  <c r="BB70" i="2"/>
  <c r="L70" i="2" s="1"/>
  <c r="BB73" i="2"/>
  <c r="L73" i="2" s="1"/>
  <c r="AM73" i="2" s="1"/>
  <c r="BB74" i="2"/>
  <c r="L74" i="2" s="1"/>
  <c r="AM74" i="2" s="1"/>
  <c r="BB75" i="2"/>
  <c r="L75" i="2" s="1"/>
  <c r="AM75" i="2" s="1"/>
  <c r="BB76" i="2"/>
  <c r="L76" i="2" s="1"/>
  <c r="AM76" i="2" s="1"/>
  <c r="BB77" i="2"/>
  <c r="L77" i="2" s="1"/>
  <c r="AM77" i="2" s="1"/>
  <c r="BB78" i="2"/>
  <c r="L78" i="2" s="1"/>
  <c r="AM78" i="2" s="1"/>
  <c r="BB79" i="2"/>
  <c r="L79" i="2" s="1"/>
  <c r="AM79" i="2" s="1"/>
  <c r="BB80" i="2"/>
  <c r="L80" i="2" s="1"/>
  <c r="AM80" i="2" s="1"/>
  <c r="BB81" i="2"/>
  <c r="L81" i="2" s="1"/>
  <c r="AM81" i="2" s="1"/>
  <c r="BB125" i="2"/>
  <c r="L125" i="2" s="1"/>
  <c r="AM125" i="2" s="1"/>
  <c r="BB126" i="2"/>
  <c r="L126" i="2" s="1"/>
  <c r="AM126" i="2" s="1"/>
  <c r="BB127" i="2"/>
  <c r="L127" i="2" s="1"/>
  <c r="AM127" i="2" s="1"/>
  <c r="BB128" i="2"/>
  <c r="L128" i="2" s="1"/>
  <c r="AM128" i="2" s="1"/>
  <c r="BB135" i="2"/>
  <c r="L135" i="2" s="1"/>
  <c r="AM135" i="2" s="1"/>
  <c r="BB136" i="2"/>
  <c r="L136" i="2" s="1"/>
  <c r="AM136" i="2" s="1"/>
  <c r="BB141" i="2"/>
  <c r="L141" i="2" s="1"/>
  <c r="AM141" i="2" s="1"/>
  <c r="BB142" i="2"/>
  <c r="L142" i="2" s="1"/>
  <c r="AM142" i="2" s="1"/>
  <c r="BB143" i="2"/>
  <c r="L143" i="2" s="1"/>
  <c r="AM143" i="2" s="1"/>
  <c r="BB144" i="2"/>
  <c r="L144" i="2" s="1"/>
  <c r="AM144" i="2" s="1"/>
  <c r="BB149" i="2"/>
  <c r="L149" i="2" s="1"/>
  <c r="AM149" i="2" s="1"/>
  <c r="BB150" i="2"/>
  <c r="L150" i="2" s="1"/>
  <c r="AM150" i="2" s="1"/>
  <c r="BB151" i="2"/>
  <c r="L151" i="2" s="1"/>
  <c r="AM151" i="2" s="1"/>
  <c r="BB152" i="2"/>
  <c r="L152" i="2" s="1"/>
  <c r="BB155" i="2"/>
  <c r="BB156" i="2"/>
  <c r="L156" i="2" s="1"/>
  <c r="AM156" i="2" s="1"/>
  <c r="BB157" i="2"/>
  <c r="L157" i="2" s="1"/>
  <c r="AM157" i="2" s="1"/>
  <c r="BB158" i="2"/>
  <c r="L158" i="2" s="1"/>
  <c r="AM158" i="2" s="1"/>
  <c r="BB159" i="2"/>
  <c r="BB160" i="2"/>
  <c r="BB161" i="2"/>
  <c r="BB162" i="2"/>
  <c r="BB163" i="2"/>
  <c r="L163" i="2" s="1"/>
  <c r="AM163" i="2" s="1"/>
  <c r="BB164" i="2"/>
  <c r="L164" i="2" s="1"/>
  <c r="AM164" i="2" s="1"/>
  <c r="BB175" i="2"/>
  <c r="BB176" i="2"/>
  <c r="L176" i="2" s="1"/>
  <c r="AM176" i="2" s="1"/>
  <c r="BB177" i="2"/>
  <c r="L177" i="2" s="1"/>
  <c r="AM177" i="2" s="1"/>
  <c r="BB178" i="2"/>
  <c r="L178" i="2" s="1"/>
  <c r="AM178" i="2" s="1"/>
  <c r="BB179" i="2"/>
  <c r="L179" i="2" s="1"/>
  <c r="AM179" i="2" s="1"/>
  <c r="BB195" i="2"/>
  <c r="BB196" i="2"/>
  <c r="L196" i="2" s="1"/>
  <c r="AM196" i="2" s="1"/>
  <c r="BB197" i="2"/>
  <c r="L197" i="2" s="1"/>
  <c r="AM197" i="2" s="1"/>
  <c r="BB198" i="2"/>
  <c r="L198" i="2" s="1"/>
  <c r="AM198" i="2" s="1"/>
  <c r="BB199" i="2"/>
  <c r="L199" i="2" s="1"/>
  <c r="AM199" i="2" s="1"/>
  <c r="BB200" i="2"/>
  <c r="L200" i="2" s="1"/>
  <c r="AM200" i="2" s="1"/>
  <c r="BB201" i="2"/>
  <c r="L201" i="2" s="1"/>
  <c r="AM201" i="2" s="1"/>
  <c r="BB202" i="2"/>
  <c r="L202" i="2" s="1"/>
  <c r="AM202" i="2" s="1"/>
  <c r="BB203" i="2"/>
  <c r="L203" i="2" s="1"/>
  <c r="AM203" i="2" s="1"/>
  <c r="BB204" i="2"/>
  <c r="L204" i="2" s="1"/>
  <c r="AM204" i="2" s="1"/>
  <c r="BB205" i="2"/>
  <c r="L205" i="2" s="1"/>
  <c r="AM205" i="2" s="1"/>
  <c r="BB206" i="2"/>
  <c r="L206" i="2" s="1"/>
  <c r="AM206" i="2" s="1"/>
  <c r="BB207" i="2"/>
  <c r="L207" i="2" s="1"/>
  <c r="AM207" i="2" s="1"/>
  <c r="BB98" i="2"/>
  <c r="L98" i="2" s="1"/>
  <c r="BB99" i="2"/>
  <c r="L99" i="2" s="1"/>
  <c r="AM99" i="2" s="1"/>
  <c r="BB100" i="2"/>
  <c r="L100" i="2" s="1"/>
  <c r="AM100" i="2" s="1"/>
  <c r="BB101" i="2"/>
  <c r="L101" i="2" s="1"/>
  <c r="AM101" i="2" s="1"/>
  <c r="BB102" i="2"/>
  <c r="L102" i="2" s="1"/>
  <c r="AM102" i="2" s="1"/>
  <c r="BB103" i="2"/>
  <c r="L103" i="2" s="1"/>
  <c r="AM103" i="2" s="1"/>
  <c r="BB104" i="2"/>
  <c r="L104" i="2" s="1"/>
  <c r="AM104" i="2" s="1"/>
  <c r="BB105" i="2"/>
  <c r="L105" i="2" s="1"/>
  <c r="AM105" i="2" s="1"/>
  <c r="BB106" i="2"/>
  <c r="L106" i="2" s="1"/>
  <c r="AM106" i="2" s="1"/>
  <c r="BB107" i="2"/>
  <c r="L107" i="2" s="1"/>
  <c r="AM107" i="2" s="1"/>
  <c r="BB108" i="2"/>
  <c r="L108" i="2" s="1"/>
  <c r="AM108" i="2" s="1"/>
  <c r="BB109" i="2"/>
  <c r="L109" i="2" s="1"/>
  <c r="AM109" i="2" s="1"/>
  <c r="BB110" i="2"/>
  <c r="L110" i="2" s="1"/>
  <c r="AM110" i="2" s="1"/>
  <c r="BB111" i="2"/>
  <c r="L111" i="2" s="1"/>
  <c r="AM111" i="2" s="1"/>
  <c r="BB112" i="2"/>
  <c r="L112" i="2" s="1"/>
  <c r="AM112" i="2" s="1"/>
  <c r="BB116" i="2"/>
  <c r="BB118" i="2"/>
  <c r="BB120" i="2"/>
  <c r="BB133" i="2"/>
  <c r="L133" i="2" s="1"/>
  <c r="AM133" i="2" s="1"/>
  <c r="BB134" i="2"/>
  <c r="L134" i="2" s="1"/>
  <c r="AM134" i="2" s="1"/>
  <c r="BB137" i="2"/>
  <c r="L137" i="2" s="1"/>
  <c r="AM137" i="2" s="1"/>
  <c r="BB138" i="2"/>
  <c r="L138" i="2" s="1"/>
  <c r="AM138" i="2" s="1"/>
  <c r="BB139" i="2"/>
  <c r="L139" i="2" s="1"/>
  <c r="AM139" i="2" s="1"/>
  <c r="BB140" i="2"/>
  <c r="L140" i="2" s="1"/>
  <c r="AM140" i="2" s="1"/>
  <c r="BB145" i="2"/>
  <c r="L145" i="2" s="1"/>
  <c r="AM145" i="2" s="1"/>
  <c r="BB154" i="2"/>
  <c r="L154" i="2" s="1"/>
  <c r="BB180" i="2"/>
  <c r="L180" i="2" s="1"/>
  <c r="AM180" i="2" s="1"/>
  <c r="BB181" i="2"/>
  <c r="L181" i="2" s="1"/>
  <c r="AM181" i="2" s="1"/>
  <c r="BB182" i="2"/>
  <c r="L182" i="2" s="1"/>
  <c r="AM182" i="2" s="1"/>
  <c r="BB183" i="2"/>
  <c r="L183" i="2" s="1"/>
  <c r="AM183" i="2" s="1"/>
  <c r="BB184" i="2"/>
  <c r="L184" i="2" s="1"/>
  <c r="AM184" i="2" s="1"/>
  <c r="BB185" i="2"/>
  <c r="L185" i="2" s="1"/>
  <c r="AM185" i="2" s="1"/>
  <c r="BB186" i="2"/>
  <c r="L186" i="2" s="1"/>
  <c r="AM186" i="2" s="1"/>
  <c r="BB187" i="2"/>
  <c r="L187" i="2" s="1"/>
  <c r="AM187" i="2" s="1"/>
  <c r="BB188" i="2"/>
  <c r="L188" i="2" s="1"/>
  <c r="AM188" i="2" s="1"/>
  <c r="BB189" i="2"/>
  <c r="L189" i="2" s="1"/>
  <c r="AM189" i="2" s="1"/>
  <c r="BB190" i="2"/>
  <c r="L190" i="2" s="1"/>
  <c r="AM190" i="2" s="1"/>
  <c r="BB191" i="2"/>
  <c r="L191" i="2" s="1"/>
  <c r="AM191" i="2" s="1"/>
  <c r="BB192" i="2"/>
  <c r="L192" i="2" s="1"/>
  <c r="AM192" i="2" s="1"/>
  <c r="BB193" i="2"/>
  <c r="L193" i="2" s="1"/>
  <c r="AM193" i="2" s="1"/>
  <c r="BB194" i="2"/>
  <c r="L194" i="2" s="1"/>
  <c r="AM194" i="2" s="1"/>
  <c r="BB146" i="2"/>
  <c r="L146" i="2" s="1"/>
  <c r="AM146" i="2" s="1"/>
  <c r="BB147" i="2"/>
  <c r="L147" i="2" s="1"/>
  <c r="AM147" i="2" s="1"/>
  <c r="BB148" i="2"/>
  <c r="L148" i="2" s="1"/>
  <c r="AM148" i="2" s="1"/>
  <c r="BB165" i="2"/>
  <c r="L165" i="2" s="1"/>
  <c r="AM165" i="2" s="1"/>
  <c r="BB166" i="2"/>
  <c r="L166" i="2" s="1"/>
  <c r="AM166" i="2" s="1"/>
  <c r="BB167" i="2"/>
  <c r="L167" i="2" s="1"/>
  <c r="AM167" i="2" s="1"/>
  <c r="BB168" i="2"/>
  <c r="L168" i="2" s="1"/>
  <c r="AM168" i="2" s="1"/>
  <c r="BB169" i="2"/>
  <c r="L169" i="2" s="1"/>
  <c r="AM169" i="2" s="1"/>
  <c r="BB170" i="2"/>
  <c r="L170" i="2" s="1"/>
  <c r="AM170" i="2" s="1"/>
  <c r="BB171" i="2"/>
  <c r="L171" i="2" s="1"/>
  <c r="AM171" i="2" s="1"/>
  <c r="BB172" i="2"/>
  <c r="L172" i="2" s="1"/>
  <c r="AM172" i="2" s="1"/>
  <c r="BB173" i="2"/>
  <c r="L173" i="2" s="1"/>
  <c r="AM173" i="2" s="1"/>
  <c r="BB174" i="2"/>
  <c r="L174" i="2" s="1"/>
  <c r="AM174" i="2" s="1"/>
  <c r="BC24" i="2"/>
  <c r="L65" i="2"/>
  <c r="AM65" i="2" s="1"/>
  <c r="L37" i="2"/>
  <c r="AM37" i="2" s="1"/>
  <c r="L113" i="2"/>
  <c r="AM113" i="2" s="1"/>
  <c r="L96" i="2"/>
  <c r="L159" i="2"/>
  <c r="AM159" i="2" s="1"/>
  <c r="L160" i="2"/>
  <c r="AM160" i="2" s="1"/>
  <c r="L161" i="2"/>
  <c r="AM161" i="2" s="1"/>
  <c r="L162" i="2"/>
  <c r="AM162" i="2" s="1"/>
  <c r="C208" i="2"/>
  <c r="AK69" i="2" l="1"/>
  <c r="AM96" i="2"/>
  <c r="BB153" i="2"/>
  <c r="L153" i="2" s="1"/>
  <c r="AJ96" i="2"/>
  <c r="AI83" i="2"/>
  <c r="AH69" i="2"/>
  <c r="AI69" i="2"/>
  <c r="BB84" i="2"/>
  <c r="L84" i="2" s="1"/>
  <c r="AU84" i="2"/>
  <c r="AJ69" i="2"/>
  <c r="AU70" i="2"/>
  <c r="AZ70" i="2"/>
  <c r="J70" i="2" s="1"/>
  <c r="AW70" i="2"/>
  <c r="G70" i="2" s="1"/>
  <c r="AX70" i="2"/>
  <c r="H70" i="2" s="1"/>
  <c r="BA70" i="2"/>
  <c r="K70" i="2" s="1"/>
  <c r="AV70" i="2"/>
  <c r="F70" i="2" s="1"/>
  <c r="AY70" i="2"/>
  <c r="I70" i="2" s="1"/>
  <c r="AM152" i="2"/>
  <c r="AL152" i="2"/>
  <c r="AR72" i="2"/>
  <c r="AQ72" i="2" s="1"/>
  <c r="AQ71" i="2"/>
  <c r="AL69" i="2"/>
  <c r="AJ152" i="2"/>
  <c r="AK83" i="2"/>
  <c r="AI96" i="2"/>
  <c r="AL96" i="2"/>
  <c r="AH152" i="2"/>
  <c r="P152" i="2"/>
  <c r="AH83" i="2"/>
  <c r="P83" i="2"/>
  <c r="AY98" i="2"/>
  <c r="I98" i="2" s="1"/>
  <c r="AW98" i="2"/>
  <c r="G98" i="2" s="1"/>
  <c r="AX98" i="2"/>
  <c r="H98" i="2" s="1"/>
  <c r="AV98" i="2"/>
  <c r="F98" i="2" s="1"/>
  <c r="AZ98" i="2"/>
  <c r="J98" i="2" s="1"/>
  <c r="AK98" i="2" s="1"/>
  <c r="BA98" i="2"/>
  <c r="K98" i="2" s="1"/>
  <c r="AV153" i="2"/>
  <c r="F153" i="2" s="1"/>
  <c r="AW153" i="2"/>
  <c r="G153" i="2" s="1"/>
  <c r="AX153" i="2"/>
  <c r="H153" i="2" s="1"/>
  <c r="AY153" i="2"/>
  <c r="I153" i="2" s="1"/>
  <c r="AZ153" i="2"/>
  <c r="J153" i="2" s="1"/>
  <c r="BA153" i="2"/>
  <c r="K153" i="2" s="1"/>
  <c r="AV85" i="2"/>
  <c r="F85" i="2" s="1"/>
  <c r="AX85" i="2"/>
  <c r="H85" i="2" s="1"/>
  <c r="AI85" i="2" s="1"/>
  <c r="AW85" i="2"/>
  <c r="G85" i="2" s="1"/>
  <c r="AY85" i="2"/>
  <c r="I85" i="2" s="1"/>
  <c r="AZ85" i="2"/>
  <c r="J85" i="2" s="1"/>
  <c r="BA85" i="2"/>
  <c r="K85" i="2" s="1"/>
  <c r="AK152" i="2"/>
  <c r="AI152" i="2"/>
  <c r="AJ83" i="2"/>
  <c r="AY97" i="2"/>
  <c r="I97" i="2" s="1"/>
  <c r="AV97" i="2"/>
  <c r="F97" i="2" s="1"/>
  <c r="AW97" i="2"/>
  <c r="G97" i="2" s="1"/>
  <c r="AX97" i="2"/>
  <c r="H97" i="2" s="1"/>
  <c r="AZ97" i="2"/>
  <c r="J97" i="2" s="1"/>
  <c r="BA97" i="2"/>
  <c r="K97" i="2" s="1"/>
  <c r="AW154" i="2"/>
  <c r="G154" i="2" s="1"/>
  <c r="AV154" i="2"/>
  <c r="F154" i="2" s="1"/>
  <c r="AX154" i="2"/>
  <c r="H154" i="2" s="1"/>
  <c r="AI154" i="2" s="1"/>
  <c r="AY154" i="2"/>
  <c r="I154" i="2" s="1"/>
  <c r="AZ154" i="2"/>
  <c r="J154" i="2" s="1"/>
  <c r="BA154" i="2"/>
  <c r="K154" i="2" s="1"/>
  <c r="AM154" i="2" s="1"/>
  <c r="AV84" i="2"/>
  <c r="F84" i="2" s="1"/>
  <c r="AW84" i="2"/>
  <c r="G84" i="2" s="1"/>
  <c r="AX84" i="2"/>
  <c r="H84" i="2" s="1"/>
  <c r="AY84" i="2"/>
  <c r="I84" i="2" s="1"/>
  <c r="AZ84" i="2"/>
  <c r="J84" i="2" s="1"/>
  <c r="BA84" i="2"/>
  <c r="K84" i="2" s="1"/>
  <c r="P96" i="2"/>
  <c r="AH96" i="2"/>
  <c r="AL83" i="2"/>
  <c r="BC28" i="2"/>
  <c r="M28" i="2" s="1"/>
  <c r="AN28" i="2" s="1"/>
  <c r="BC29" i="2"/>
  <c r="BC30" i="2"/>
  <c r="M30" i="2" s="1"/>
  <c r="AN30" i="2" s="1"/>
  <c r="BC37" i="2"/>
  <c r="M37" i="2" s="1"/>
  <c r="AN37" i="2" s="1"/>
  <c r="BC38" i="2"/>
  <c r="M38" i="2" s="1"/>
  <c r="AN38" i="2" s="1"/>
  <c r="BC39" i="2"/>
  <c r="M39" i="2" s="1"/>
  <c r="AN39" i="2" s="1"/>
  <c r="BC40" i="2"/>
  <c r="M40" i="2" s="1"/>
  <c r="AN40" i="2" s="1"/>
  <c r="BC41" i="2"/>
  <c r="M41" i="2" s="1"/>
  <c r="AN41" i="2" s="1"/>
  <c r="BC42" i="2"/>
  <c r="M42" i="2" s="1"/>
  <c r="AN42" i="2" s="1"/>
  <c r="BC43" i="2"/>
  <c r="M43" i="2" s="1"/>
  <c r="AN43" i="2" s="1"/>
  <c r="BC44" i="2"/>
  <c r="M44" i="2" s="1"/>
  <c r="AN44" i="2" s="1"/>
  <c r="BC45" i="2"/>
  <c r="M45" i="2" s="1"/>
  <c r="AN45" i="2" s="1"/>
  <c r="BC46" i="2"/>
  <c r="M46" i="2" s="1"/>
  <c r="AN46" i="2" s="1"/>
  <c r="BC47" i="2"/>
  <c r="M47" i="2" s="1"/>
  <c r="AN47" i="2" s="1"/>
  <c r="BC48" i="2"/>
  <c r="M48" i="2" s="1"/>
  <c r="AN48" i="2" s="1"/>
  <c r="BC49" i="2"/>
  <c r="M49" i="2" s="1"/>
  <c r="AN49" i="2" s="1"/>
  <c r="BC66" i="2"/>
  <c r="M66" i="2" s="1"/>
  <c r="AN66" i="2" s="1"/>
  <c r="BC67" i="2"/>
  <c r="M67" i="2" s="1"/>
  <c r="AN67" i="2" s="1"/>
  <c r="BC68" i="2"/>
  <c r="BC69" i="2"/>
  <c r="M69" i="2" s="1"/>
  <c r="AN69" i="2" s="1"/>
  <c r="BC70" i="2"/>
  <c r="M70" i="2" s="1"/>
  <c r="AN70" i="2" s="1"/>
  <c r="BC31" i="2"/>
  <c r="BC32" i="2"/>
  <c r="M32" i="2" s="1"/>
  <c r="AN32" i="2" s="1"/>
  <c r="BC33" i="2"/>
  <c r="M33" i="2" s="1"/>
  <c r="AN33" i="2" s="1"/>
  <c r="BC34" i="2"/>
  <c r="M34" i="2" s="1"/>
  <c r="AN34" i="2" s="1"/>
  <c r="BC35" i="2"/>
  <c r="BC36" i="2"/>
  <c r="M36" i="2" s="1"/>
  <c r="AN36" i="2" s="1"/>
  <c r="BC71" i="2"/>
  <c r="M71" i="2" s="1"/>
  <c r="BC73" i="2"/>
  <c r="M73" i="2" s="1"/>
  <c r="AN73" i="2" s="1"/>
  <c r="BC74" i="2"/>
  <c r="M74" i="2" s="1"/>
  <c r="AN74" i="2" s="1"/>
  <c r="BC75" i="2"/>
  <c r="M75" i="2" s="1"/>
  <c r="AN75" i="2" s="1"/>
  <c r="BC76" i="2"/>
  <c r="M76" i="2" s="1"/>
  <c r="AN76" i="2" s="1"/>
  <c r="BC77" i="2"/>
  <c r="M77" i="2" s="1"/>
  <c r="AN77" i="2" s="1"/>
  <c r="BC78" i="2"/>
  <c r="M78" i="2" s="1"/>
  <c r="AN78" i="2" s="1"/>
  <c r="BC79" i="2"/>
  <c r="M79" i="2" s="1"/>
  <c r="AN79" i="2" s="1"/>
  <c r="BC80" i="2"/>
  <c r="M80" i="2" s="1"/>
  <c r="AN80" i="2" s="1"/>
  <c r="BC81" i="2"/>
  <c r="M81" i="2" s="1"/>
  <c r="AN81" i="2" s="1"/>
  <c r="BC98" i="2"/>
  <c r="BC99" i="2"/>
  <c r="M99" i="2" s="1"/>
  <c r="AN99" i="2" s="1"/>
  <c r="BC100" i="2"/>
  <c r="M100" i="2" s="1"/>
  <c r="AN100" i="2" s="1"/>
  <c r="BC101" i="2"/>
  <c r="M101" i="2" s="1"/>
  <c r="AN101" i="2" s="1"/>
  <c r="BC102" i="2"/>
  <c r="M102" i="2" s="1"/>
  <c r="AN102" i="2" s="1"/>
  <c r="BC103" i="2"/>
  <c r="M103" i="2" s="1"/>
  <c r="AN103" i="2" s="1"/>
  <c r="BC104" i="2"/>
  <c r="M104" i="2" s="1"/>
  <c r="AN104" i="2" s="1"/>
  <c r="BC105" i="2"/>
  <c r="M105" i="2" s="1"/>
  <c r="AN105" i="2" s="1"/>
  <c r="BC106" i="2"/>
  <c r="BC107" i="2"/>
  <c r="M107" i="2" s="1"/>
  <c r="AN107" i="2" s="1"/>
  <c r="BC108" i="2"/>
  <c r="M108" i="2" s="1"/>
  <c r="AN108" i="2" s="1"/>
  <c r="BC109" i="2"/>
  <c r="M109" i="2" s="1"/>
  <c r="AN109" i="2" s="1"/>
  <c r="BC110" i="2"/>
  <c r="M110" i="2" s="1"/>
  <c r="AN110" i="2" s="1"/>
  <c r="BC111" i="2"/>
  <c r="M111" i="2" s="1"/>
  <c r="AN111" i="2" s="1"/>
  <c r="BC112" i="2"/>
  <c r="M112" i="2" s="1"/>
  <c r="AN112" i="2" s="1"/>
  <c r="BC116" i="2"/>
  <c r="BC118" i="2"/>
  <c r="BC120" i="2"/>
  <c r="BC125" i="2"/>
  <c r="M125" i="2" s="1"/>
  <c r="AN125" i="2" s="1"/>
  <c r="BC126" i="2"/>
  <c r="M126" i="2" s="1"/>
  <c r="AN126" i="2" s="1"/>
  <c r="BC127" i="2"/>
  <c r="M127" i="2" s="1"/>
  <c r="AN127" i="2" s="1"/>
  <c r="BC128" i="2"/>
  <c r="M128" i="2" s="1"/>
  <c r="AN128" i="2" s="1"/>
  <c r="BC133" i="2"/>
  <c r="M133" i="2" s="1"/>
  <c r="AN133" i="2" s="1"/>
  <c r="BC134" i="2"/>
  <c r="M134" i="2" s="1"/>
  <c r="AN134" i="2" s="1"/>
  <c r="BC50" i="2"/>
  <c r="M50" i="2" s="1"/>
  <c r="AN50" i="2" s="1"/>
  <c r="BC51" i="2"/>
  <c r="M51" i="2" s="1"/>
  <c r="AN51" i="2" s="1"/>
  <c r="BC52" i="2"/>
  <c r="BC53" i="2"/>
  <c r="M53" i="2" s="1"/>
  <c r="AN53" i="2" s="1"/>
  <c r="BC54" i="2"/>
  <c r="M54" i="2" s="1"/>
  <c r="AN54" i="2" s="1"/>
  <c r="BC55" i="2"/>
  <c r="M55" i="2" s="1"/>
  <c r="AN55" i="2" s="1"/>
  <c r="BC56" i="2"/>
  <c r="M56" i="2" s="1"/>
  <c r="AN56" i="2" s="1"/>
  <c r="BC57" i="2"/>
  <c r="M57" i="2" s="1"/>
  <c r="AN57" i="2" s="1"/>
  <c r="BC58" i="2"/>
  <c r="M58" i="2" s="1"/>
  <c r="AN58" i="2" s="1"/>
  <c r="BC59" i="2"/>
  <c r="M59" i="2" s="1"/>
  <c r="AN59" i="2" s="1"/>
  <c r="BC60" i="2"/>
  <c r="BC61" i="2"/>
  <c r="M61" i="2" s="1"/>
  <c r="AN61" i="2" s="1"/>
  <c r="BC62" i="2"/>
  <c r="M62" i="2" s="1"/>
  <c r="AN62" i="2" s="1"/>
  <c r="BC63" i="2"/>
  <c r="M63" i="2" s="1"/>
  <c r="AN63" i="2" s="1"/>
  <c r="BC64" i="2"/>
  <c r="M64" i="2" s="1"/>
  <c r="AN64" i="2" s="1"/>
  <c r="BC65" i="2"/>
  <c r="M65" i="2" s="1"/>
  <c r="AN65" i="2" s="1"/>
  <c r="BC113" i="2"/>
  <c r="M113" i="2" s="1"/>
  <c r="AN113" i="2" s="1"/>
  <c r="BC114" i="2"/>
  <c r="M114" i="2" s="1"/>
  <c r="AN114" i="2" s="1"/>
  <c r="BC115" i="2"/>
  <c r="M115" i="2" s="1"/>
  <c r="AN115" i="2" s="1"/>
  <c r="BC117" i="2"/>
  <c r="BC119" i="2"/>
  <c r="BC121" i="2"/>
  <c r="M121" i="2" s="1"/>
  <c r="AN121" i="2" s="1"/>
  <c r="BC122" i="2"/>
  <c r="M122" i="2" s="1"/>
  <c r="AN122" i="2" s="1"/>
  <c r="BC123" i="2"/>
  <c r="M123" i="2" s="1"/>
  <c r="AN123" i="2" s="1"/>
  <c r="BC124" i="2"/>
  <c r="M124" i="2" s="1"/>
  <c r="AN124" i="2" s="1"/>
  <c r="BC137" i="2"/>
  <c r="M137" i="2" s="1"/>
  <c r="AN137" i="2" s="1"/>
  <c r="BC138" i="2"/>
  <c r="M138" i="2" s="1"/>
  <c r="AN138" i="2" s="1"/>
  <c r="BC139" i="2"/>
  <c r="M139" i="2" s="1"/>
  <c r="AN139" i="2" s="1"/>
  <c r="BC140" i="2"/>
  <c r="M140" i="2" s="1"/>
  <c r="AN140" i="2" s="1"/>
  <c r="BC145" i="2"/>
  <c r="M145" i="2" s="1"/>
  <c r="AN145" i="2" s="1"/>
  <c r="BC146" i="2"/>
  <c r="M146" i="2" s="1"/>
  <c r="AN146" i="2" s="1"/>
  <c r="BC147" i="2"/>
  <c r="M147" i="2" s="1"/>
  <c r="AN147" i="2" s="1"/>
  <c r="BC148" i="2"/>
  <c r="M148" i="2" s="1"/>
  <c r="AN148" i="2" s="1"/>
  <c r="BC153" i="2"/>
  <c r="M153" i="2" s="1"/>
  <c r="AN153" i="2" s="1"/>
  <c r="BC154" i="2"/>
  <c r="M154" i="2" s="1"/>
  <c r="AN154" i="2" s="1"/>
  <c r="BC165" i="2"/>
  <c r="M165" i="2" s="1"/>
  <c r="AN165" i="2" s="1"/>
  <c r="BC166" i="2"/>
  <c r="M166" i="2" s="1"/>
  <c r="AN166" i="2" s="1"/>
  <c r="BC167" i="2"/>
  <c r="M167" i="2" s="1"/>
  <c r="AN167" i="2" s="1"/>
  <c r="BC168" i="2"/>
  <c r="M168" i="2" s="1"/>
  <c r="AN168" i="2" s="1"/>
  <c r="BC169" i="2"/>
  <c r="M169" i="2" s="1"/>
  <c r="AN169" i="2" s="1"/>
  <c r="BC170" i="2"/>
  <c r="M170" i="2" s="1"/>
  <c r="AN170" i="2" s="1"/>
  <c r="BC171" i="2"/>
  <c r="M171" i="2" s="1"/>
  <c r="AN171" i="2" s="1"/>
  <c r="BC172" i="2"/>
  <c r="M172" i="2" s="1"/>
  <c r="AN172" i="2" s="1"/>
  <c r="BC173" i="2"/>
  <c r="M173" i="2" s="1"/>
  <c r="AN173" i="2" s="1"/>
  <c r="BC174" i="2"/>
  <c r="M174" i="2" s="1"/>
  <c r="AN174" i="2" s="1"/>
  <c r="BC180" i="2"/>
  <c r="M180" i="2" s="1"/>
  <c r="AN180" i="2" s="1"/>
  <c r="BC181" i="2"/>
  <c r="BC182" i="2"/>
  <c r="M182" i="2" s="1"/>
  <c r="AN182" i="2" s="1"/>
  <c r="BC183" i="2"/>
  <c r="M183" i="2" s="1"/>
  <c r="AN183" i="2" s="1"/>
  <c r="BC184" i="2"/>
  <c r="M184" i="2" s="1"/>
  <c r="AN184" i="2" s="1"/>
  <c r="BC185" i="2"/>
  <c r="BC186" i="2"/>
  <c r="M186" i="2" s="1"/>
  <c r="AN186" i="2" s="1"/>
  <c r="BC187" i="2"/>
  <c r="M187" i="2" s="1"/>
  <c r="AN187" i="2" s="1"/>
  <c r="BC188" i="2"/>
  <c r="M188" i="2" s="1"/>
  <c r="AN188" i="2" s="1"/>
  <c r="BC189" i="2"/>
  <c r="BC190" i="2"/>
  <c r="M190" i="2" s="1"/>
  <c r="AN190" i="2" s="1"/>
  <c r="BC191" i="2"/>
  <c r="M191" i="2" s="1"/>
  <c r="AN191" i="2" s="1"/>
  <c r="BC192" i="2"/>
  <c r="M192" i="2" s="1"/>
  <c r="AN192" i="2" s="1"/>
  <c r="BC193" i="2"/>
  <c r="BC194" i="2"/>
  <c r="M194" i="2" s="1"/>
  <c r="AN194" i="2" s="1"/>
  <c r="BC82" i="2"/>
  <c r="M82" i="2" s="1"/>
  <c r="AN82" i="2" s="1"/>
  <c r="BC83" i="2"/>
  <c r="M83" i="2" s="1"/>
  <c r="AN83" i="2" s="1"/>
  <c r="BC84" i="2"/>
  <c r="M84" i="2" s="1"/>
  <c r="BC85" i="2"/>
  <c r="M85" i="2" s="1"/>
  <c r="AN85" i="2" s="1"/>
  <c r="BC86" i="2"/>
  <c r="M86" i="2" s="1"/>
  <c r="AN86" i="2" s="1"/>
  <c r="BC87" i="2"/>
  <c r="M87" i="2" s="1"/>
  <c r="AN87" i="2" s="1"/>
  <c r="BC88" i="2"/>
  <c r="M88" i="2" s="1"/>
  <c r="AN88" i="2" s="1"/>
  <c r="BC89" i="2"/>
  <c r="M89" i="2" s="1"/>
  <c r="AN89" i="2" s="1"/>
  <c r="BC90" i="2"/>
  <c r="M90" i="2" s="1"/>
  <c r="AN90" i="2" s="1"/>
  <c r="BC91" i="2"/>
  <c r="M91" i="2" s="1"/>
  <c r="AN91" i="2" s="1"/>
  <c r="BC92" i="2"/>
  <c r="M92" i="2" s="1"/>
  <c r="AN92" i="2" s="1"/>
  <c r="BC93" i="2"/>
  <c r="M93" i="2" s="1"/>
  <c r="AN93" i="2" s="1"/>
  <c r="BC94" i="2"/>
  <c r="M94" i="2" s="1"/>
  <c r="AN94" i="2" s="1"/>
  <c r="BC95" i="2"/>
  <c r="M95" i="2" s="1"/>
  <c r="AN95" i="2" s="1"/>
  <c r="BC96" i="2"/>
  <c r="M96" i="2" s="1"/>
  <c r="AN96" i="2" s="1"/>
  <c r="BC97" i="2"/>
  <c r="M97" i="2" s="1"/>
  <c r="AN97" i="2" s="1"/>
  <c r="BC129" i="2"/>
  <c r="M129" i="2" s="1"/>
  <c r="AN129" i="2" s="1"/>
  <c r="BC130" i="2"/>
  <c r="M130" i="2" s="1"/>
  <c r="AN130" i="2" s="1"/>
  <c r="BC131" i="2"/>
  <c r="M131" i="2" s="1"/>
  <c r="AN131" i="2" s="1"/>
  <c r="BC132" i="2"/>
  <c r="M132" i="2" s="1"/>
  <c r="AN132" i="2" s="1"/>
  <c r="BC135" i="2"/>
  <c r="M135" i="2" s="1"/>
  <c r="AN135" i="2" s="1"/>
  <c r="BC136" i="2"/>
  <c r="M136" i="2" s="1"/>
  <c r="AN136" i="2" s="1"/>
  <c r="BC141" i="2"/>
  <c r="M141" i="2" s="1"/>
  <c r="AN141" i="2" s="1"/>
  <c r="BC142" i="2"/>
  <c r="M142" i="2" s="1"/>
  <c r="AN142" i="2" s="1"/>
  <c r="BC143" i="2"/>
  <c r="M143" i="2" s="1"/>
  <c r="AN143" i="2" s="1"/>
  <c r="BC144" i="2"/>
  <c r="M144" i="2" s="1"/>
  <c r="AN144" i="2" s="1"/>
  <c r="BC149" i="2"/>
  <c r="M149" i="2" s="1"/>
  <c r="AN149" i="2" s="1"/>
  <c r="BC150" i="2"/>
  <c r="M150" i="2" s="1"/>
  <c r="AN150" i="2" s="1"/>
  <c r="BC151" i="2"/>
  <c r="M151" i="2" s="1"/>
  <c r="AN151" i="2" s="1"/>
  <c r="BC152" i="2"/>
  <c r="M152" i="2" s="1"/>
  <c r="AN152" i="2" s="1"/>
  <c r="BC175" i="2"/>
  <c r="BC176" i="2"/>
  <c r="M176" i="2" s="1"/>
  <c r="AN176" i="2" s="1"/>
  <c r="BC177" i="2"/>
  <c r="M177" i="2" s="1"/>
  <c r="AN177" i="2" s="1"/>
  <c r="BC178" i="2"/>
  <c r="M178" i="2" s="1"/>
  <c r="AN178" i="2" s="1"/>
  <c r="BC179" i="2"/>
  <c r="M179" i="2" s="1"/>
  <c r="AN179" i="2" s="1"/>
  <c r="BC155" i="2"/>
  <c r="BC156" i="2"/>
  <c r="M156" i="2" s="1"/>
  <c r="AN156" i="2" s="1"/>
  <c r="BC157" i="2"/>
  <c r="M157" i="2" s="1"/>
  <c r="AN157" i="2" s="1"/>
  <c r="BC158" i="2"/>
  <c r="M158" i="2" s="1"/>
  <c r="AN158" i="2" s="1"/>
  <c r="BC159" i="2"/>
  <c r="M159" i="2" s="1"/>
  <c r="AN159" i="2" s="1"/>
  <c r="BC160" i="2"/>
  <c r="M160" i="2" s="1"/>
  <c r="AN160" i="2" s="1"/>
  <c r="BC161" i="2"/>
  <c r="M161" i="2" s="1"/>
  <c r="AN161" i="2" s="1"/>
  <c r="BC162" i="2"/>
  <c r="M162" i="2" s="1"/>
  <c r="AN162" i="2" s="1"/>
  <c r="BC163" i="2"/>
  <c r="M163" i="2" s="1"/>
  <c r="AN163" i="2" s="1"/>
  <c r="BC164" i="2"/>
  <c r="M164" i="2" s="1"/>
  <c r="AN164" i="2" s="1"/>
  <c r="BC195" i="2"/>
  <c r="BC196" i="2"/>
  <c r="M196" i="2" s="1"/>
  <c r="AN196" i="2" s="1"/>
  <c r="BC197" i="2"/>
  <c r="M197" i="2" s="1"/>
  <c r="AN197" i="2" s="1"/>
  <c r="BC198" i="2"/>
  <c r="M198" i="2" s="1"/>
  <c r="AN198" i="2" s="1"/>
  <c r="BC199" i="2"/>
  <c r="M199" i="2" s="1"/>
  <c r="AN199" i="2" s="1"/>
  <c r="BC200" i="2"/>
  <c r="M200" i="2" s="1"/>
  <c r="AN200" i="2" s="1"/>
  <c r="BC201" i="2"/>
  <c r="M201" i="2" s="1"/>
  <c r="AN201" i="2" s="1"/>
  <c r="BC202" i="2"/>
  <c r="M202" i="2" s="1"/>
  <c r="AN202" i="2" s="1"/>
  <c r="BC203" i="2"/>
  <c r="M203" i="2" s="1"/>
  <c r="AN203" i="2" s="1"/>
  <c r="BC204" i="2"/>
  <c r="M204" i="2" s="1"/>
  <c r="AN204" i="2" s="1"/>
  <c r="BC205" i="2"/>
  <c r="M205" i="2" s="1"/>
  <c r="AN205" i="2" s="1"/>
  <c r="BC206" i="2"/>
  <c r="M206" i="2" s="1"/>
  <c r="AN206" i="2" s="1"/>
  <c r="BC207" i="2"/>
  <c r="M207" i="2" s="1"/>
  <c r="AN207" i="2" s="1"/>
  <c r="BD24" i="2"/>
  <c r="M35" i="2"/>
  <c r="AN35" i="2" s="1"/>
  <c r="M52" i="2"/>
  <c r="AN52" i="2" s="1"/>
  <c r="M60" i="2"/>
  <c r="AN60" i="2" s="1"/>
  <c r="M68" i="2"/>
  <c r="AN68" i="2" s="1"/>
  <c r="M98" i="2"/>
  <c r="AN98" i="2" s="1"/>
  <c r="M106" i="2"/>
  <c r="AN106" i="2" s="1"/>
  <c r="M29" i="2"/>
  <c r="AN29" i="2" s="1"/>
  <c r="M181" i="2"/>
  <c r="AN181" i="2" s="1"/>
  <c r="M185" i="2"/>
  <c r="AN185" i="2" s="1"/>
  <c r="M189" i="2"/>
  <c r="AN189" i="2" s="1"/>
  <c r="M193" i="2"/>
  <c r="AN193" i="2" s="1"/>
  <c r="BA27" i="2"/>
  <c r="K27" i="2" s="1"/>
  <c r="AJ85" i="2" l="1"/>
  <c r="AK97" i="2"/>
  <c r="AI84" i="2"/>
  <c r="AI70" i="2"/>
  <c r="AJ97" i="2"/>
  <c r="AL85" i="2"/>
  <c r="AL153" i="2"/>
  <c r="AJ153" i="2"/>
  <c r="AL98" i="2"/>
  <c r="AK70" i="2"/>
  <c r="AU72" i="2"/>
  <c r="BA72" i="2"/>
  <c r="K72" i="2" s="1"/>
  <c r="AW72" i="2"/>
  <c r="G72" i="2" s="1"/>
  <c r="AX72" i="2"/>
  <c r="H72" i="2" s="1"/>
  <c r="AZ72" i="2"/>
  <c r="J72" i="2" s="1"/>
  <c r="AV72" i="2"/>
  <c r="F72" i="2" s="1"/>
  <c r="AY72" i="2"/>
  <c r="I72" i="2" s="1"/>
  <c r="BB72" i="2"/>
  <c r="L72" i="2" s="1"/>
  <c r="AN84" i="2"/>
  <c r="BC72" i="2"/>
  <c r="M72" i="2" s="1"/>
  <c r="AN72" i="2" s="1"/>
  <c r="AM84" i="2"/>
  <c r="AU71" i="2"/>
  <c r="BA71" i="2"/>
  <c r="K71" i="2" s="1"/>
  <c r="AV71" i="2"/>
  <c r="F71" i="2" s="1"/>
  <c r="AY71" i="2"/>
  <c r="I71" i="2" s="1"/>
  <c r="BB71" i="2"/>
  <c r="L71" i="2" s="1"/>
  <c r="AW71" i="2"/>
  <c r="G71" i="2" s="1"/>
  <c r="AX71" i="2"/>
  <c r="H71" i="2" s="1"/>
  <c r="AZ71" i="2"/>
  <c r="J71" i="2" s="1"/>
  <c r="AK71" i="2" s="1"/>
  <c r="AJ70" i="2"/>
  <c r="AL70" i="2"/>
  <c r="P70" i="2"/>
  <c r="AH70" i="2"/>
  <c r="AM70" i="2"/>
  <c r="AK84" i="2"/>
  <c r="AK154" i="2"/>
  <c r="AM98" i="2"/>
  <c r="AH154" i="2"/>
  <c r="P154" i="2"/>
  <c r="AH97" i="2"/>
  <c r="P97" i="2"/>
  <c r="AH153" i="2"/>
  <c r="P153" i="2"/>
  <c r="AH98" i="2"/>
  <c r="P98" i="2"/>
  <c r="AL84" i="2"/>
  <c r="AJ84" i="2"/>
  <c r="AH84" i="2"/>
  <c r="P84" i="2"/>
  <c r="AL154" i="2"/>
  <c r="AJ154" i="2"/>
  <c r="AL97" i="2"/>
  <c r="AI97" i="2"/>
  <c r="AM85" i="2"/>
  <c r="AM97" i="2"/>
  <c r="AK85" i="2"/>
  <c r="AH85" i="2"/>
  <c r="P85" i="2"/>
  <c r="AK153" i="2"/>
  <c r="AI153" i="2"/>
  <c r="AJ98" i="2"/>
  <c r="AI98" i="2"/>
  <c r="AM153" i="2"/>
  <c r="BD28" i="2"/>
  <c r="N28" i="2" s="1"/>
  <c r="AO28" i="2" s="1"/>
  <c r="BD29" i="2"/>
  <c r="N29" i="2" s="1"/>
  <c r="AO29" i="2" s="1"/>
  <c r="BD30" i="2"/>
  <c r="N30" i="2" s="1"/>
  <c r="AO30" i="2" s="1"/>
  <c r="BD31" i="2"/>
  <c r="BD32" i="2"/>
  <c r="N32" i="2" s="1"/>
  <c r="AO32" i="2" s="1"/>
  <c r="BD33" i="2"/>
  <c r="N33" i="2" s="1"/>
  <c r="AO33" i="2" s="1"/>
  <c r="BD34" i="2"/>
  <c r="N34" i="2" s="1"/>
  <c r="AO34" i="2" s="1"/>
  <c r="BD35" i="2"/>
  <c r="N35" i="2" s="1"/>
  <c r="AO35" i="2" s="1"/>
  <c r="BD36" i="2"/>
  <c r="N36" i="2" s="1"/>
  <c r="AO36" i="2" s="1"/>
  <c r="BD50" i="2"/>
  <c r="N50" i="2" s="1"/>
  <c r="AO50" i="2" s="1"/>
  <c r="BD51" i="2"/>
  <c r="N51" i="2" s="1"/>
  <c r="AO51" i="2" s="1"/>
  <c r="BD52" i="2"/>
  <c r="N52" i="2" s="1"/>
  <c r="AO52" i="2" s="1"/>
  <c r="BD53" i="2"/>
  <c r="N53" i="2" s="1"/>
  <c r="AO53" i="2" s="1"/>
  <c r="BD54" i="2"/>
  <c r="N54" i="2" s="1"/>
  <c r="AO54" i="2" s="1"/>
  <c r="BD55" i="2"/>
  <c r="N55" i="2" s="1"/>
  <c r="AO55" i="2" s="1"/>
  <c r="BD56" i="2"/>
  <c r="N56" i="2" s="1"/>
  <c r="AO56" i="2" s="1"/>
  <c r="BD57" i="2"/>
  <c r="N57" i="2" s="1"/>
  <c r="AO57" i="2" s="1"/>
  <c r="BD58" i="2"/>
  <c r="N58" i="2" s="1"/>
  <c r="AO58" i="2" s="1"/>
  <c r="BD59" i="2"/>
  <c r="N59" i="2" s="1"/>
  <c r="AO59" i="2" s="1"/>
  <c r="BD60" i="2"/>
  <c r="N60" i="2" s="1"/>
  <c r="AO60" i="2" s="1"/>
  <c r="BD61" i="2"/>
  <c r="BD62" i="2"/>
  <c r="N62" i="2" s="1"/>
  <c r="AO62" i="2" s="1"/>
  <c r="BD63" i="2"/>
  <c r="N63" i="2" s="1"/>
  <c r="AO63" i="2" s="1"/>
  <c r="BD64" i="2"/>
  <c r="N64" i="2" s="1"/>
  <c r="AO64" i="2" s="1"/>
  <c r="BD65" i="2"/>
  <c r="N65" i="2" s="1"/>
  <c r="AO65" i="2" s="1"/>
  <c r="BD66" i="2"/>
  <c r="N66" i="2" s="1"/>
  <c r="AO66" i="2" s="1"/>
  <c r="BD67" i="2"/>
  <c r="N67" i="2" s="1"/>
  <c r="AO67" i="2" s="1"/>
  <c r="BD68" i="2"/>
  <c r="N68" i="2" s="1"/>
  <c r="AO68" i="2" s="1"/>
  <c r="BD69" i="2"/>
  <c r="BD70" i="2"/>
  <c r="BD82" i="2"/>
  <c r="BD83" i="2"/>
  <c r="N83" i="2" s="1"/>
  <c r="AO83" i="2" s="1"/>
  <c r="BD84" i="2"/>
  <c r="N84" i="2" s="1"/>
  <c r="AO84" i="2" s="1"/>
  <c r="BD85" i="2"/>
  <c r="BD86" i="2"/>
  <c r="N86" i="2" s="1"/>
  <c r="AO86" i="2" s="1"/>
  <c r="BD87" i="2"/>
  <c r="N87" i="2" s="1"/>
  <c r="AO87" i="2" s="1"/>
  <c r="BD88" i="2"/>
  <c r="BD89" i="2"/>
  <c r="N89" i="2" s="1"/>
  <c r="AO89" i="2" s="1"/>
  <c r="BD90" i="2"/>
  <c r="N90" i="2" s="1"/>
  <c r="AO90" i="2" s="1"/>
  <c r="BD91" i="2"/>
  <c r="N91" i="2" s="1"/>
  <c r="AO91" i="2" s="1"/>
  <c r="BD92" i="2"/>
  <c r="N92" i="2" s="1"/>
  <c r="AO92" i="2" s="1"/>
  <c r="BD93" i="2"/>
  <c r="N93" i="2" s="1"/>
  <c r="AO93" i="2" s="1"/>
  <c r="BD94" i="2"/>
  <c r="N94" i="2" s="1"/>
  <c r="AO94" i="2" s="1"/>
  <c r="BD95" i="2"/>
  <c r="N95" i="2" s="1"/>
  <c r="AO95" i="2" s="1"/>
  <c r="BD96" i="2"/>
  <c r="N96" i="2" s="1"/>
  <c r="AO96" i="2" s="1"/>
  <c r="BD97" i="2"/>
  <c r="N97" i="2" s="1"/>
  <c r="AO97" i="2" s="1"/>
  <c r="BD113" i="2"/>
  <c r="N113" i="2" s="1"/>
  <c r="AO113" i="2" s="1"/>
  <c r="BD114" i="2"/>
  <c r="N114" i="2" s="1"/>
  <c r="AO114" i="2" s="1"/>
  <c r="BD115" i="2"/>
  <c r="BD117" i="2"/>
  <c r="BD119" i="2"/>
  <c r="BD121" i="2"/>
  <c r="N121" i="2" s="1"/>
  <c r="AO121" i="2" s="1"/>
  <c r="BD122" i="2"/>
  <c r="N122" i="2" s="1"/>
  <c r="AO122" i="2" s="1"/>
  <c r="BD123" i="2"/>
  <c r="N123" i="2" s="1"/>
  <c r="AO123" i="2" s="1"/>
  <c r="BD124" i="2"/>
  <c r="N124" i="2" s="1"/>
  <c r="AO124" i="2" s="1"/>
  <c r="BD129" i="2"/>
  <c r="N129" i="2" s="1"/>
  <c r="AO129" i="2" s="1"/>
  <c r="BD130" i="2"/>
  <c r="N130" i="2" s="1"/>
  <c r="AO130" i="2" s="1"/>
  <c r="BD131" i="2"/>
  <c r="N131" i="2" s="1"/>
  <c r="AO131" i="2" s="1"/>
  <c r="BD132" i="2"/>
  <c r="N132" i="2" s="1"/>
  <c r="AO132" i="2" s="1"/>
  <c r="BD37" i="2"/>
  <c r="N37" i="2" s="1"/>
  <c r="AO37" i="2" s="1"/>
  <c r="BD38" i="2"/>
  <c r="BD39" i="2"/>
  <c r="N39" i="2" s="1"/>
  <c r="AO39" i="2" s="1"/>
  <c r="BD40" i="2"/>
  <c r="N40" i="2" s="1"/>
  <c r="AO40" i="2" s="1"/>
  <c r="BD41" i="2"/>
  <c r="N41" i="2" s="1"/>
  <c r="AO41" i="2" s="1"/>
  <c r="BD42" i="2"/>
  <c r="N42" i="2" s="1"/>
  <c r="AO42" i="2" s="1"/>
  <c r="BD43" i="2"/>
  <c r="N43" i="2" s="1"/>
  <c r="AO43" i="2" s="1"/>
  <c r="BD44" i="2"/>
  <c r="N44" i="2" s="1"/>
  <c r="AO44" i="2" s="1"/>
  <c r="BD45" i="2"/>
  <c r="N45" i="2" s="1"/>
  <c r="AO45" i="2" s="1"/>
  <c r="BD46" i="2"/>
  <c r="N46" i="2" s="1"/>
  <c r="AO46" i="2" s="1"/>
  <c r="BD47" i="2"/>
  <c r="N47" i="2" s="1"/>
  <c r="AO47" i="2" s="1"/>
  <c r="BD48" i="2"/>
  <c r="N48" i="2" s="1"/>
  <c r="AO48" i="2" s="1"/>
  <c r="BD49" i="2"/>
  <c r="N49" i="2" s="1"/>
  <c r="AO49" i="2" s="1"/>
  <c r="BD98" i="2"/>
  <c r="BD99" i="2"/>
  <c r="N99" i="2" s="1"/>
  <c r="AO99" i="2" s="1"/>
  <c r="BD100" i="2"/>
  <c r="N100" i="2" s="1"/>
  <c r="AO100" i="2" s="1"/>
  <c r="BD101" i="2"/>
  <c r="N101" i="2" s="1"/>
  <c r="AO101" i="2" s="1"/>
  <c r="BD102" i="2"/>
  <c r="N102" i="2" s="1"/>
  <c r="AO102" i="2" s="1"/>
  <c r="BD103" i="2"/>
  <c r="N103" i="2" s="1"/>
  <c r="AO103" i="2" s="1"/>
  <c r="BD104" i="2"/>
  <c r="BD105" i="2"/>
  <c r="N105" i="2" s="1"/>
  <c r="AO105" i="2" s="1"/>
  <c r="BD106" i="2"/>
  <c r="N106" i="2" s="1"/>
  <c r="AO106" i="2" s="1"/>
  <c r="BD107" i="2"/>
  <c r="N107" i="2" s="1"/>
  <c r="AO107" i="2" s="1"/>
  <c r="BD108" i="2"/>
  <c r="N108" i="2" s="1"/>
  <c r="AO108" i="2" s="1"/>
  <c r="BD109" i="2"/>
  <c r="N109" i="2" s="1"/>
  <c r="AO109" i="2" s="1"/>
  <c r="BD110" i="2"/>
  <c r="N110" i="2" s="1"/>
  <c r="AO110" i="2" s="1"/>
  <c r="BD111" i="2"/>
  <c r="N111" i="2" s="1"/>
  <c r="AO111" i="2" s="1"/>
  <c r="BD112" i="2"/>
  <c r="N112" i="2" s="1"/>
  <c r="AO112" i="2" s="1"/>
  <c r="BD116" i="2"/>
  <c r="BD118" i="2"/>
  <c r="BD120" i="2"/>
  <c r="BD133" i="2"/>
  <c r="N133" i="2" s="1"/>
  <c r="AO133" i="2" s="1"/>
  <c r="BD134" i="2"/>
  <c r="N134" i="2" s="1"/>
  <c r="AO134" i="2" s="1"/>
  <c r="BD135" i="2"/>
  <c r="N135" i="2" s="1"/>
  <c r="AO135" i="2" s="1"/>
  <c r="BD136" i="2"/>
  <c r="N136" i="2" s="1"/>
  <c r="AO136" i="2" s="1"/>
  <c r="BD141" i="2"/>
  <c r="N141" i="2" s="1"/>
  <c r="AO141" i="2" s="1"/>
  <c r="BD142" i="2"/>
  <c r="N142" i="2" s="1"/>
  <c r="AO142" i="2" s="1"/>
  <c r="BD143" i="2"/>
  <c r="N143" i="2" s="1"/>
  <c r="AO143" i="2" s="1"/>
  <c r="BD144" i="2"/>
  <c r="N144" i="2" s="1"/>
  <c r="AO144" i="2" s="1"/>
  <c r="BD149" i="2"/>
  <c r="N149" i="2" s="1"/>
  <c r="AO149" i="2" s="1"/>
  <c r="BD150" i="2"/>
  <c r="N150" i="2" s="1"/>
  <c r="AO150" i="2" s="1"/>
  <c r="BD151" i="2"/>
  <c r="N151" i="2" s="1"/>
  <c r="AO151" i="2" s="1"/>
  <c r="BD152" i="2"/>
  <c r="N152" i="2" s="1"/>
  <c r="AO152" i="2" s="1"/>
  <c r="BD155" i="2"/>
  <c r="BD156" i="2"/>
  <c r="N156" i="2" s="1"/>
  <c r="AO156" i="2" s="1"/>
  <c r="BD157" i="2"/>
  <c r="N157" i="2" s="1"/>
  <c r="AO157" i="2" s="1"/>
  <c r="BD158" i="2"/>
  <c r="N158" i="2" s="1"/>
  <c r="AO158" i="2" s="1"/>
  <c r="BD159" i="2"/>
  <c r="N159" i="2" s="1"/>
  <c r="AO159" i="2" s="1"/>
  <c r="BD160" i="2"/>
  <c r="N160" i="2" s="1"/>
  <c r="AO160" i="2" s="1"/>
  <c r="BD161" i="2"/>
  <c r="N161" i="2" s="1"/>
  <c r="AO161" i="2" s="1"/>
  <c r="BD162" i="2"/>
  <c r="N162" i="2" s="1"/>
  <c r="AO162" i="2" s="1"/>
  <c r="BD163" i="2"/>
  <c r="N163" i="2" s="1"/>
  <c r="AO163" i="2" s="1"/>
  <c r="BD164" i="2"/>
  <c r="N164" i="2" s="1"/>
  <c r="AO164" i="2" s="1"/>
  <c r="BD175" i="2"/>
  <c r="BD176" i="2"/>
  <c r="N176" i="2" s="1"/>
  <c r="AO176" i="2" s="1"/>
  <c r="BD177" i="2"/>
  <c r="N177" i="2" s="1"/>
  <c r="AO177" i="2" s="1"/>
  <c r="BD178" i="2"/>
  <c r="N178" i="2" s="1"/>
  <c r="AO178" i="2" s="1"/>
  <c r="BD179" i="2"/>
  <c r="N179" i="2" s="1"/>
  <c r="AO179" i="2" s="1"/>
  <c r="BD195" i="2"/>
  <c r="BD196" i="2"/>
  <c r="N196" i="2" s="1"/>
  <c r="AO196" i="2" s="1"/>
  <c r="BD197" i="2"/>
  <c r="N197" i="2" s="1"/>
  <c r="AO197" i="2" s="1"/>
  <c r="BD198" i="2"/>
  <c r="N198" i="2" s="1"/>
  <c r="AO198" i="2" s="1"/>
  <c r="BD199" i="2"/>
  <c r="N199" i="2" s="1"/>
  <c r="AO199" i="2" s="1"/>
  <c r="BD200" i="2"/>
  <c r="N200" i="2" s="1"/>
  <c r="AO200" i="2" s="1"/>
  <c r="BD201" i="2"/>
  <c r="N201" i="2" s="1"/>
  <c r="AO201" i="2" s="1"/>
  <c r="BD202" i="2"/>
  <c r="N202" i="2" s="1"/>
  <c r="AO202" i="2" s="1"/>
  <c r="BD203" i="2"/>
  <c r="N203" i="2" s="1"/>
  <c r="AO203" i="2" s="1"/>
  <c r="BD204" i="2"/>
  <c r="N204" i="2" s="1"/>
  <c r="AO204" i="2" s="1"/>
  <c r="BD205" i="2"/>
  <c r="N205" i="2" s="1"/>
  <c r="AO205" i="2" s="1"/>
  <c r="BD206" i="2"/>
  <c r="N206" i="2" s="1"/>
  <c r="AO206" i="2" s="1"/>
  <c r="BD207" i="2"/>
  <c r="N207" i="2" s="1"/>
  <c r="AO207" i="2" s="1"/>
  <c r="BD71" i="2"/>
  <c r="N71" i="2" s="1"/>
  <c r="AO71" i="2" s="1"/>
  <c r="BD72" i="2"/>
  <c r="N72" i="2" s="1"/>
  <c r="AO72" i="2" s="1"/>
  <c r="BD73" i="2"/>
  <c r="N73" i="2" s="1"/>
  <c r="AO73" i="2" s="1"/>
  <c r="BD74" i="2"/>
  <c r="N74" i="2" s="1"/>
  <c r="AO74" i="2" s="1"/>
  <c r="BD75" i="2"/>
  <c r="BD76" i="2"/>
  <c r="N76" i="2" s="1"/>
  <c r="AO76" i="2" s="1"/>
  <c r="BD77" i="2"/>
  <c r="N77" i="2" s="1"/>
  <c r="AO77" i="2" s="1"/>
  <c r="BD78" i="2"/>
  <c r="N78" i="2" s="1"/>
  <c r="AO78" i="2" s="1"/>
  <c r="BD79" i="2"/>
  <c r="N79" i="2" s="1"/>
  <c r="AO79" i="2" s="1"/>
  <c r="BD80" i="2"/>
  <c r="N80" i="2" s="1"/>
  <c r="AO80" i="2" s="1"/>
  <c r="BD81" i="2"/>
  <c r="N81" i="2" s="1"/>
  <c r="AO81" i="2" s="1"/>
  <c r="BD125" i="2"/>
  <c r="N125" i="2" s="1"/>
  <c r="AO125" i="2" s="1"/>
  <c r="BD126" i="2"/>
  <c r="N126" i="2" s="1"/>
  <c r="AO126" i="2" s="1"/>
  <c r="BD127" i="2"/>
  <c r="N127" i="2" s="1"/>
  <c r="AO127" i="2" s="1"/>
  <c r="BD128" i="2"/>
  <c r="N128" i="2" s="1"/>
  <c r="AO128" i="2" s="1"/>
  <c r="BD137" i="2"/>
  <c r="N137" i="2" s="1"/>
  <c r="AO137" i="2" s="1"/>
  <c r="BD138" i="2"/>
  <c r="N138" i="2" s="1"/>
  <c r="AO138" i="2" s="1"/>
  <c r="BD139" i="2"/>
  <c r="N139" i="2" s="1"/>
  <c r="AO139" i="2" s="1"/>
  <c r="BD140" i="2"/>
  <c r="N140" i="2" s="1"/>
  <c r="AO140" i="2" s="1"/>
  <c r="BD145" i="2"/>
  <c r="N145" i="2" s="1"/>
  <c r="AO145" i="2" s="1"/>
  <c r="BD146" i="2"/>
  <c r="N146" i="2" s="1"/>
  <c r="AO146" i="2" s="1"/>
  <c r="BD147" i="2"/>
  <c r="N147" i="2" s="1"/>
  <c r="AO147" i="2" s="1"/>
  <c r="BD148" i="2"/>
  <c r="N148" i="2" s="1"/>
  <c r="AO148" i="2" s="1"/>
  <c r="BD165" i="2"/>
  <c r="N165" i="2" s="1"/>
  <c r="AO165" i="2" s="1"/>
  <c r="BD166" i="2"/>
  <c r="N166" i="2" s="1"/>
  <c r="AO166" i="2" s="1"/>
  <c r="BD167" i="2"/>
  <c r="N167" i="2" s="1"/>
  <c r="AO167" i="2" s="1"/>
  <c r="BD168" i="2"/>
  <c r="N168" i="2" s="1"/>
  <c r="AO168" i="2" s="1"/>
  <c r="BD169" i="2"/>
  <c r="N169" i="2" s="1"/>
  <c r="AO169" i="2" s="1"/>
  <c r="BD170" i="2"/>
  <c r="N170" i="2" s="1"/>
  <c r="AO170" i="2" s="1"/>
  <c r="BD171" i="2"/>
  <c r="N171" i="2" s="1"/>
  <c r="AO171" i="2" s="1"/>
  <c r="BD172" i="2"/>
  <c r="N172" i="2" s="1"/>
  <c r="AO172" i="2" s="1"/>
  <c r="BD173" i="2"/>
  <c r="N173" i="2" s="1"/>
  <c r="AO173" i="2" s="1"/>
  <c r="BD174" i="2"/>
  <c r="N174" i="2" s="1"/>
  <c r="AO174" i="2" s="1"/>
  <c r="BD153" i="2"/>
  <c r="N153" i="2" s="1"/>
  <c r="AO153" i="2" s="1"/>
  <c r="BD154" i="2"/>
  <c r="N154" i="2" s="1"/>
  <c r="AO154" i="2" s="1"/>
  <c r="BD180" i="2"/>
  <c r="N180" i="2" s="1"/>
  <c r="AO180" i="2" s="1"/>
  <c r="BD181" i="2"/>
  <c r="N181" i="2" s="1"/>
  <c r="AO181" i="2" s="1"/>
  <c r="BD182" i="2"/>
  <c r="N182" i="2" s="1"/>
  <c r="AO182" i="2" s="1"/>
  <c r="BD183" i="2"/>
  <c r="N183" i="2" s="1"/>
  <c r="AO183" i="2" s="1"/>
  <c r="BD184" i="2"/>
  <c r="N184" i="2" s="1"/>
  <c r="AO184" i="2" s="1"/>
  <c r="BD185" i="2"/>
  <c r="N185" i="2" s="1"/>
  <c r="AO185" i="2" s="1"/>
  <c r="BD186" i="2"/>
  <c r="N186" i="2" s="1"/>
  <c r="AO186" i="2" s="1"/>
  <c r="BD187" i="2"/>
  <c r="N187" i="2" s="1"/>
  <c r="AO187" i="2" s="1"/>
  <c r="BD188" i="2"/>
  <c r="N188" i="2" s="1"/>
  <c r="AO188" i="2" s="1"/>
  <c r="BD189" i="2"/>
  <c r="N189" i="2" s="1"/>
  <c r="AO189" i="2" s="1"/>
  <c r="BD190" i="2"/>
  <c r="N190" i="2" s="1"/>
  <c r="AO190" i="2" s="1"/>
  <c r="BD191" i="2"/>
  <c r="N191" i="2" s="1"/>
  <c r="AO191" i="2" s="1"/>
  <c r="BD192" i="2"/>
  <c r="N192" i="2" s="1"/>
  <c r="AO192" i="2" s="1"/>
  <c r="BD193" i="2"/>
  <c r="N193" i="2" s="1"/>
  <c r="AO193" i="2" s="1"/>
  <c r="BD194" i="2"/>
  <c r="N194" i="2" s="1"/>
  <c r="AO194" i="2" s="1"/>
  <c r="BE24" i="2"/>
  <c r="BE32" i="2" s="1"/>
  <c r="O32" i="2" s="1"/>
  <c r="N38" i="2"/>
  <c r="AO38" i="2" s="1"/>
  <c r="N61" i="2"/>
  <c r="AO61" i="2" s="1"/>
  <c r="N69" i="2"/>
  <c r="AO69" i="2" s="1"/>
  <c r="N70" i="2"/>
  <c r="AO70" i="2" s="1"/>
  <c r="N75" i="2"/>
  <c r="AO75" i="2" s="1"/>
  <c r="N85" i="2"/>
  <c r="AO85" i="2" s="1"/>
  <c r="N115" i="2"/>
  <c r="AO115" i="2" s="1"/>
  <c r="N88" i="2"/>
  <c r="AO88" i="2" s="1"/>
  <c r="N104" i="2"/>
  <c r="AO104" i="2" s="1"/>
  <c r="N82" i="2"/>
  <c r="AO82" i="2" s="1"/>
  <c r="N98" i="2"/>
  <c r="AO98" i="2" s="1"/>
  <c r="H27" i="2"/>
  <c r="BB27" i="2"/>
  <c r="L27" i="2" s="1"/>
  <c r="BD27" i="2"/>
  <c r="N27" i="2" s="1"/>
  <c r="AW27" i="2"/>
  <c r="G27" i="2" s="1"/>
  <c r="AH27" i="2" s="1"/>
  <c r="J27" i="2"/>
  <c r="AY27" i="2"/>
  <c r="I27" i="2" s="1"/>
  <c r="BC27" i="2"/>
  <c r="M27" i="2" s="1"/>
  <c r="AM72" i="2" l="1"/>
  <c r="AJ72" i="2"/>
  <c r="AJ71" i="2"/>
  <c r="P71" i="2"/>
  <c r="AH71" i="2"/>
  <c r="AL71" i="2"/>
  <c r="AK72" i="2"/>
  <c r="AH72" i="2"/>
  <c r="P72" i="2"/>
  <c r="AI71" i="2"/>
  <c r="AM71" i="2"/>
  <c r="AI72" i="2"/>
  <c r="AL72" i="2"/>
  <c r="AN71" i="2"/>
  <c r="BE27" i="2"/>
  <c r="O27" i="2" s="1"/>
  <c r="AP27" i="2" s="1"/>
  <c r="BE28" i="2"/>
  <c r="O28" i="2" s="1"/>
  <c r="AP28" i="2" s="1"/>
  <c r="BE29" i="2"/>
  <c r="BE30" i="2"/>
  <c r="O30" i="2" s="1"/>
  <c r="AP30" i="2" s="1"/>
  <c r="BE37" i="2"/>
  <c r="BE38" i="2"/>
  <c r="O38" i="2" s="1"/>
  <c r="AP38" i="2" s="1"/>
  <c r="BE39" i="2"/>
  <c r="O39" i="2" s="1"/>
  <c r="AP39" i="2" s="1"/>
  <c r="BE40" i="2"/>
  <c r="BE41" i="2"/>
  <c r="O41" i="2" s="1"/>
  <c r="AP41" i="2" s="1"/>
  <c r="BE42" i="2"/>
  <c r="O42" i="2" s="1"/>
  <c r="AP42" i="2" s="1"/>
  <c r="BE43" i="2"/>
  <c r="BE44" i="2"/>
  <c r="O44" i="2" s="1"/>
  <c r="AP44" i="2" s="1"/>
  <c r="BE45" i="2"/>
  <c r="O45" i="2" s="1"/>
  <c r="AP45" i="2" s="1"/>
  <c r="BE46" i="2"/>
  <c r="O46" i="2" s="1"/>
  <c r="AP46" i="2" s="1"/>
  <c r="BE47" i="2"/>
  <c r="O47" i="2" s="1"/>
  <c r="AP47" i="2" s="1"/>
  <c r="BE48" i="2"/>
  <c r="O48" i="2" s="1"/>
  <c r="AP48" i="2" s="1"/>
  <c r="BE49" i="2"/>
  <c r="O49" i="2" s="1"/>
  <c r="AP49" i="2" s="1"/>
  <c r="BE66" i="2"/>
  <c r="O66" i="2" s="1"/>
  <c r="AP66" i="2" s="1"/>
  <c r="BE67" i="2"/>
  <c r="O67" i="2" s="1"/>
  <c r="AP67" i="2" s="1"/>
  <c r="BE68" i="2"/>
  <c r="O68" i="2" s="1"/>
  <c r="AP68" i="2" s="1"/>
  <c r="BE69" i="2"/>
  <c r="O69" i="2" s="1"/>
  <c r="AP69" i="2" s="1"/>
  <c r="BE70" i="2"/>
  <c r="O70" i="2" s="1"/>
  <c r="AP70" i="2" s="1"/>
  <c r="BE50" i="2"/>
  <c r="O50" i="2" s="1"/>
  <c r="AP50" i="2" s="1"/>
  <c r="BE51" i="2"/>
  <c r="O51" i="2" s="1"/>
  <c r="AP51" i="2" s="1"/>
  <c r="BE52" i="2"/>
  <c r="O52" i="2" s="1"/>
  <c r="AP52" i="2" s="1"/>
  <c r="BE53" i="2"/>
  <c r="O53" i="2" s="1"/>
  <c r="AP53" i="2" s="1"/>
  <c r="BE54" i="2"/>
  <c r="O54" i="2" s="1"/>
  <c r="AP54" i="2" s="1"/>
  <c r="BE55" i="2"/>
  <c r="O55" i="2" s="1"/>
  <c r="AP55" i="2" s="1"/>
  <c r="BE56" i="2"/>
  <c r="O56" i="2" s="1"/>
  <c r="AP56" i="2" s="1"/>
  <c r="BE57" i="2"/>
  <c r="O57" i="2" s="1"/>
  <c r="AP57" i="2" s="1"/>
  <c r="BE58" i="2"/>
  <c r="O58" i="2" s="1"/>
  <c r="AP58" i="2" s="1"/>
  <c r="BE59" i="2"/>
  <c r="O59" i="2" s="1"/>
  <c r="AP59" i="2" s="1"/>
  <c r="BE60" i="2"/>
  <c r="O60" i="2" s="1"/>
  <c r="AP60" i="2" s="1"/>
  <c r="BE61" i="2"/>
  <c r="O61" i="2" s="1"/>
  <c r="AP61" i="2" s="1"/>
  <c r="BE62" i="2"/>
  <c r="O62" i="2" s="1"/>
  <c r="AP62" i="2" s="1"/>
  <c r="BE63" i="2"/>
  <c r="O63" i="2" s="1"/>
  <c r="AP63" i="2" s="1"/>
  <c r="BE64" i="2"/>
  <c r="O64" i="2" s="1"/>
  <c r="AP64" i="2" s="1"/>
  <c r="BE65" i="2"/>
  <c r="O65" i="2" s="1"/>
  <c r="AP65" i="2" s="1"/>
  <c r="BE71" i="2"/>
  <c r="BE72" i="2"/>
  <c r="O72" i="2" s="1"/>
  <c r="AP72" i="2" s="1"/>
  <c r="BE73" i="2"/>
  <c r="O73" i="2" s="1"/>
  <c r="AP73" i="2" s="1"/>
  <c r="BE74" i="2"/>
  <c r="O74" i="2" s="1"/>
  <c r="AP74" i="2" s="1"/>
  <c r="BE75" i="2"/>
  <c r="O75" i="2" s="1"/>
  <c r="AP75" i="2" s="1"/>
  <c r="BE76" i="2"/>
  <c r="BE77" i="2"/>
  <c r="O77" i="2" s="1"/>
  <c r="AP77" i="2" s="1"/>
  <c r="BE78" i="2"/>
  <c r="O78" i="2" s="1"/>
  <c r="AP78" i="2" s="1"/>
  <c r="BE79" i="2"/>
  <c r="O79" i="2" s="1"/>
  <c r="AP79" i="2" s="1"/>
  <c r="BE80" i="2"/>
  <c r="O80" i="2" s="1"/>
  <c r="AP80" i="2" s="1"/>
  <c r="BE81" i="2"/>
  <c r="O81" i="2" s="1"/>
  <c r="AP81" i="2" s="1"/>
  <c r="BE98" i="2"/>
  <c r="O98" i="2" s="1"/>
  <c r="AP98" i="2" s="1"/>
  <c r="BE99" i="2"/>
  <c r="O99" i="2" s="1"/>
  <c r="AP99" i="2" s="1"/>
  <c r="BE100" i="2"/>
  <c r="O100" i="2" s="1"/>
  <c r="AP100" i="2" s="1"/>
  <c r="BE101" i="2"/>
  <c r="O101" i="2" s="1"/>
  <c r="AP101" i="2" s="1"/>
  <c r="BE102" i="2"/>
  <c r="O102" i="2" s="1"/>
  <c r="AP102" i="2" s="1"/>
  <c r="BE103" i="2"/>
  <c r="O103" i="2" s="1"/>
  <c r="AP103" i="2" s="1"/>
  <c r="BE104" i="2"/>
  <c r="O104" i="2" s="1"/>
  <c r="AP104" i="2" s="1"/>
  <c r="BE105" i="2"/>
  <c r="O105" i="2" s="1"/>
  <c r="AP105" i="2" s="1"/>
  <c r="BE106" i="2"/>
  <c r="O106" i="2" s="1"/>
  <c r="AP106" i="2" s="1"/>
  <c r="BE107" i="2"/>
  <c r="O107" i="2" s="1"/>
  <c r="AP107" i="2" s="1"/>
  <c r="BE108" i="2"/>
  <c r="O108" i="2" s="1"/>
  <c r="AP108" i="2" s="1"/>
  <c r="BE109" i="2"/>
  <c r="O109" i="2" s="1"/>
  <c r="AP109" i="2" s="1"/>
  <c r="BE110" i="2"/>
  <c r="O110" i="2" s="1"/>
  <c r="AP110" i="2" s="1"/>
  <c r="BE111" i="2"/>
  <c r="O111" i="2" s="1"/>
  <c r="AP111" i="2" s="1"/>
  <c r="BE112" i="2"/>
  <c r="O112" i="2" s="1"/>
  <c r="AP112" i="2" s="1"/>
  <c r="BE116" i="2"/>
  <c r="BE118" i="2"/>
  <c r="BE120" i="2"/>
  <c r="BE125" i="2"/>
  <c r="O125" i="2" s="1"/>
  <c r="AP125" i="2" s="1"/>
  <c r="BE126" i="2"/>
  <c r="O126" i="2" s="1"/>
  <c r="AP126" i="2" s="1"/>
  <c r="BE127" i="2"/>
  <c r="O127" i="2" s="1"/>
  <c r="AP127" i="2" s="1"/>
  <c r="BE128" i="2"/>
  <c r="O128" i="2" s="1"/>
  <c r="AP128" i="2" s="1"/>
  <c r="BE133" i="2"/>
  <c r="O133" i="2" s="1"/>
  <c r="AP133" i="2" s="1"/>
  <c r="BE31" i="2"/>
  <c r="BE33" i="2"/>
  <c r="O33" i="2" s="1"/>
  <c r="AP33" i="2" s="1"/>
  <c r="BE34" i="2"/>
  <c r="BE35" i="2"/>
  <c r="O35" i="2" s="1"/>
  <c r="AP35" i="2" s="1"/>
  <c r="BE36" i="2"/>
  <c r="O36" i="2" s="1"/>
  <c r="AP36" i="2" s="1"/>
  <c r="BE82" i="2"/>
  <c r="O82" i="2" s="1"/>
  <c r="AP82" i="2" s="1"/>
  <c r="BE83" i="2"/>
  <c r="BE84" i="2"/>
  <c r="O84" i="2" s="1"/>
  <c r="AP84" i="2" s="1"/>
  <c r="BE85" i="2"/>
  <c r="O85" i="2" s="1"/>
  <c r="AP85" i="2" s="1"/>
  <c r="BE86" i="2"/>
  <c r="O86" i="2" s="1"/>
  <c r="AP86" i="2" s="1"/>
  <c r="BE87" i="2"/>
  <c r="O87" i="2" s="1"/>
  <c r="AP87" i="2" s="1"/>
  <c r="BE88" i="2"/>
  <c r="O88" i="2" s="1"/>
  <c r="AP88" i="2" s="1"/>
  <c r="BE89" i="2"/>
  <c r="BE90" i="2"/>
  <c r="O90" i="2" s="1"/>
  <c r="AP90" i="2" s="1"/>
  <c r="BE91" i="2"/>
  <c r="BE92" i="2"/>
  <c r="O92" i="2" s="1"/>
  <c r="AP92" i="2" s="1"/>
  <c r="BE93" i="2"/>
  <c r="O93" i="2" s="1"/>
  <c r="AP93" i="2" s="1"/>
  <c r="BE94" i="2"/>
  <c r="O94" i="2" s="1"/>
  <c r="AP94" i="2" s="1"/>
  <c r="BE95" i="2"/>
  <c r="O95" i="2" s="1"/>
  <c r="AP95" i="2" s="1"/>
  <c r="BE96" i="2"/>
  <c r="O96" i="2" s="1"/>
  <c r="AP96" i="2" s="1"/>
  <c r="BE97" i="2"/>
  <c r="O97" i="2" s="1"/>
  <c r="AP97" i="2" s="1"/>
  <c r="BE129" i="2"/>
  <c r="O129" i="2" s="1"/>
  <c r="AP129" i="2" s="1"/>
  <c r="BE130" i="2"/>
  <c r="BE131" i="2"/>
  <c r="O131" i="2" s="1"/>
  <c r="AP131" i="2" s="1"/>
  <c r="BE132" i="2"/>
  <c r="O132" i="2" s="1"/>
  <c r="AP132" i="2" s="1"/>
  <c r="BE137" i="2"/>
  <c r="O137" i="2" s="1"/>
  <c r="AP137" i="2" s="1"/>
  <c r="BE138" i="2"/>
  <c r="BE139" i="2"/>
  <c r="O139" i="2" s="1"/>
  <c r="AP139" i="2" s="1"/>
  <c r="BE140" i="2"/>
  <c r="BE145" i="2"/>
  <c r="O145" i="2" s="1"/>
  <c r="AP145" i="2" s="1"/>
  <c r="BE146" i="2"/>
  <c r="BE147" i="2"/>
  <c r="O147" i="2" s="1"/>
  <c r="AP147" i="2" s="1"/>
  <c r="BE148" i="2"/>
  <c r="O148" i="2" s="1"/>
  <c r="AP148" i="2" s="1"/>
  <c r="BE153" i="2"/>
  <c r="O153" i="2" s="1"/>
  <c r="AP153" i="2" s="1"/>
  <c r="BE154" i="2"/>
  <c r="O154" i="2" s="1"/>
  <c r="AP154" i="2" s="1"/>
  <c r="BE165" i="2"/>
  <c r="O165" i="2" s="1"/>
  <c r="AP165" i="2" s="1"/>
  <c r="BE166" i="2"/>
  <c r="O166" i="2" s="1"/>
  <c r="AP166" i="2" s="1"/>
  <c r="BE167" i="2"/>
  <c r="O167" i="2" s="1"/>
  <c r="AP167" i="2" s="1"/>
  <c r="BE168" i="2"/>
  <c r="O168" i="2" s="1"/>
  <c r="AP168" i="2" s="1"/>
  <c r="BE169" i="2"/>
  <c r="O169" i="2" s="1"/>
  <c r="AP169" i="2" s="1"/>
  <c r="BE170" i="2"/>
  <c r="O170" i="2" s="1"/>
  <c r="AP170" i="2" s="1"/>
  <c r="BE171" i="2"/>
  <c r="O171" i="2" s="1"/>
  <c r="AP171" i="2" s="1"/>
  <c r="BE172" i="2"/>
  <c r="BE173" i="2"/>
  <c r="O173" i="2" s="1"/>
  <c r="AP173" i="2" s="1"/>
  <c r="BE174" i="2"/>
  <c r="O174" i="2" s="1"/>
  <c r="AP174" i="2" s="1"/>
  <c r="BE180" i="2"/>
  <c r="O180" i="2" s="1"/>
  <c r="AP180" i="2" s="1"/>
  <c r="BE181" i="2"/>
  <c r="BE182" i="2"/>
  <c r="O182" i="2" s="1"/>
  <c r="AP182" i="2" s="1"/>
  <c r="BE183" i="2"/>
  <c r="O183" i="2" s="1"/>
  <c r="AP183" i="2" s="1"/>
  <c r="BE184" i="2"/>
  <c r="O184" i="2" s="1"/>
  <c r="AP184" i="2" s="1"/>
  <c r="BE185" i="2"/>
  <c r="BE186" i="2"/>
  <c r="O186" i="2" s="1"/>
  <c r="AP186" i="2" s="1"/>
  <c r="BE187" i="2"/>
  <c r="O187" i="2" s="1"/>
  <c r="AP187" i="2" s="1"/>
  <c r="BE188" i="2"/>
  <c r="O188" i="2" s="1"/>
  <c r="AP188" i="2" s="1"/>
  <c r="BE189" i="2"/>
  <c r="O189" i="2" s="1"/>
  <c r="AP189" i="2" s="1"/>
  <c r="BE190" i="2"/>
  <c r="O190" i="2" s="1"/>
  <c r="AP190" i="2" s="1"/>
  <c r="BE191" i="2"/>
  <c r="O191" i="2" s="1"/>
  <c r="AP191" i="2" s="1"/>
  <c r="BE192" i="2"/>
  <c r="O192" i="2" s="1"/>
  <c r="AP192" i="2" s="1"/>
  <c r="BE193" i="2"/>
  <c r="O193" i="2" s="1"/>
  <c r="AP193" i="2" s="1"/>
  <c r="BE194" i="2"/>
  <c r="O194" i="2" s="1"/>
  <c r="AP194" i="2" s="1"/>
  <c r="BE113" i="2"/>
  <c r="O113" i="2" s="1"/>
  <c r="AP113" i="2" s="1"/>
  <c r="BE114" i="2"/>
  <c r="O114" i="2" s="1"/>
  <c r="AP114" i="2" s="1"/>
  <c r="BE115" i="2"/>
  <c r="BE117" i="2"/>
  <c r="BE119" i="2"/>
  <c r="BE121" i="2"/>
  <c r="O121" i="2" s="1"/>
  <c r="AP121" i="2" s="1"/>
  <c r="BE122" i="2"/>
  <c r="O122" i="2" s="1"/>
  <c r="AP122" i="2" s="1"/>
  <c r="BE123" i="2"/>
  <c r="O123" i="2" s="1"/>
  <c r="AP123" i="2" s="1"/>
  <c r="BE124" i="2"/>
  <c r="O124" i="2" s="1"/>
  <c r="AP124" i="2" s="1"/>
  <c r="BE134" i="2"/>
  <c r="O134" i="2" s="1"/>
  <c r="AP134" i="2" s="1"/>
  <c r="BE135" i="2"/>
  <c r="BE136" i="2"/>
  <c r="O136" i="2" s="1"/>
  <c r="AP136" i="2" s="1"/>
  <c r="BE141" i="2"/>
  <c r="O141" i="2" s="1"/>
  <c r="AP141" i="2" s="1"/>
  <c r="BE142" i="2"/>
  <c r="O142" i="2" s="1"/>
  <c r="AP142" i="2" s="1"/>
  <c r="BE143" i="2"/>
  <c r="O143" i="2" s="1"/>
  <c r="AP143" i="2" s="1"/>
  <c r="BE144" i="2"/>
  <c r="O144" i="2" s="1"/>
  <c r="AP144" i="2" s="1"/>
  <c r="BE155" i="2"/>
  <c r="BE156" i="2"/>
  <c r="O156" i="2" s="1"/>
  <c r="AP156" i="2" s="1"/>
  <c r="BE157" i="2"/>
  <c r="O157" i="2" s="1"/>
  <c r="AP157" i="2" s="1"/>
  <c r="BE158" i="2"/>
  <c r="O158" i="2" s="1"/>
  <c r="AP158" i="2" s="1"/>
  <c r="BE159" i="2"/>
  <c r="O159" i="2" s="1"/>
  <c r="AP159" i="2" s="1"/>
  <c r="BE160" i="2"/>
  <c r="O160" i="2" s="1"/>
  <c r="AP160" i="2" s="1"/>
  <c r="BE161" i="2"/>
  <c r="O161" i="2" s="1"/>
  <c r="AP161" i="2" s="1"/>
  <c r="BE162" i="2"/>
  <c r="O162" i="2" s="1"/>
  <c r="AP162" i="2" s="1"/>
  <c r="BE163" i="2"/>
  <c r="BE164" i="2"/>
  <c r="BE195" i="2"/>
  <c r="BE196" i="2"/>
  <c r="O196" i="2" s="1"/>
  <c r="AP196" i="2" s="1"/>
  <c r="BE197" i="2"/>
  <c r="O197" i="2" s="1"/>
  <c r="AP197" i="2" s="1"/>
  <c r="BE198" i="2"/>
  <c r="O198" i="2" s="1"/>
  <c r="AP198" i="2" s="1"/>
  <c r="BE199" i="2"/>
  <c r="O199" i="2" s="1"/>
  <c r="AP199" i="2" s="1"/>
  <c r="BE200" i="2"/>
  <c r="O200" i="2" s="1"/>
  <c r="AP200" i="2" s="1"/>
  <c r="BE201" i="2"/>
  <c r="O201" i="2" s="1"/>
  <c r="AP201" i="2" s="1"/>
  <c r="BE202" i="2"/>
  <c r="O202" i="2" s="1"/>
  <c r="AP202" i="2" s="1"/>
  <c r="BE203" i="2"/>
  <c r="BE204" i="2"/>
  <c r="O204" i="2" s="1"/>
  <c r="AP204" i="2" s="1"/>
  <c r="BE205" i="2"/>
  <c r="O205" i="2" s="1"/>
  <c r="AP205" i="2" s="1"/>
  <c r="BE206" i="2"/>
  <c r="O206" i="2" s="1"/>
  <c r="AP206" i="2" s="1"/>
  <c r="BE207" i="2"/>
  <c r="BE149" i="2"/>
  <c r="O149" i="2" s="1"/>
  <c r="AP149" i="2" s="1"/>
  <c r="BE150" i="2"/>
  <c r="O150" i="2" s="1"/>
  <c r="AP150" i="2" s="1"/>
  <c r="BE151" i="2"/>
  <c r="O151" i="2" s="1"/>
  <c r="AP151" i="2" s="1"/>
  <c r="BE152" i="2"/>
  <c r="O152" i="2" s="1"/>
  <c r="AP152" i="2" s="1"/>
  <c r="BE175" i="2"/>
  <c r="BE176" i="2"/>
  <c r="O176" i="2" s="1"/>
  <c r="AP176" i="2" s="1"/>
  <c r="BE177" i="2"/>
  <c r="O177" i="2" s="1"/>
  <c r="AP177" i="2" s="1"/>
  <c r="BE178" i="2"/>
  <c r="O178" i="2" s="1"/>
  <c r="AP178" i="2" s="1"/>
  <c r="BE179" i="2"/>
  <c r="O179" i="2" s="1"/>
  <c r="AP179" i="2" s="1"/>
  <c r="O37" i="2"/>
  <c r="AP37" i="2" s="1"/>
  <c r="O43" i="2"/>
  <c r="AP43" i="2" s="1"/>
  <c r="AP32" i="2"/>
  <c r="O40" i="2"/>
  <c r="AP40" i="2" s="1"/>
  <c r="O34" i="2"/>
  <c r="AP34" i="2" s="1"/>
  <c r="O76" i="2"/>
  <c r="AP76" i="2" s="1"/>
  <c r="O71" i="2"/>
  <c r="AP71" i="2" s="1"/>
  <c r="O83" i="2"/>
  <c r="AP83" i="2" s="1"/>
  <c r="O91" i="2"/>
  <c r="AP91" i="2" s="1"/>
  <c r="O115" i="2"/>
  <c r="AP115" i="2" s="1"/>
  <c r="O89" i="2"/>
  <c r="AP89" i="2" s="1"/>
  <c r="O29" i="2"/>
  <c r="AP29" i="2" s="1"/>
  <c r="O130" i="2"/>
  <c r="AP130" i="2" s="1"/>
  <c r="O135" i="2"/>
  <c r="AP135" i="2" s="1"/>
  <c r="O138" i="2"/>
  <c r="AP138" i="2" s="1"/>
  <c r="O140" i="2"/>
  <c r="AP140" i="2" s="1"/>
  <c r="O146" i="2"/>
  <c r="AP146" i="2" s="1"/>
  <c r="O163" i="2"/>
  <c r="AP163" i="2" s="1"/>
  <c r="O164" i="2"/>
  <c r="AP164" i="2" s="1"/>
  <c r="O172" i="2"/>
  <c r="AP172" i="2" s="1"/>
  <c r="O181" i="2"/>
  <c r="AP181" i="2" s="1"/>
  <c r="O185" i="2"/>
  <c r="AP185" i="2" s="1"/>
  <c r="O203" i="2"/>
  <c r="AP203" i="2" s="1"/>
  <c r="O207" i="2"/>
  <c r="AP207" i="2" s="1"/>
  <c r="AI27" i="2"/>
  <c r="AJ27" i="2"/>
  <c r="P27" i="2"/>
  <c r="AN27" i="2"/>
  <c r="AM27" i="2"/>
  <c r="AK27" i="2"/>
  <c r="AO27" i="2"/>
  <c r="AL27" i="2"/>
  <c r="K12" i="2" l="1"/>
  <c r="P208" i="2"/>
  <c r="K10" i="2" s="1"/>
</calcChain>
</file>

<file path=xl/comments1.xml><?xml version="1.0" encoding="utf-8"?>
<comments xmlns="http://schemas.openxmlformats.org/spreadsheetml/2006/main">
  <authors>
    <author>user26</author>
  </authors>
  <commentList>
    <comment ref="C22" authorId="0">
      <text>
        <r>
          <rPr>
            <b/>
            <sz val="9"/>
            <color indexed="81"/>
            <rFont val="Tahoma"/>
            <family val="2"/>
            <charset val="204"/>
          </rPr>
          <t>ВНЕСТИ заказываемое кол-во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<sst xmlns="http://schemas.openxmlformats.org/spreadsheetml/2006/main" count="319" uniqueCount="264">
  <si>
    <r>
      <rPr>
        <sz val="8"/>
        <rFont val="Arial"/>
        <family val="2"/>
      </rPr>
      <t xml:space="preserve">ШВ 800х285х720 (2 двери, открыв. вверх, газлифты, 1
</t>
    </r>
    <r>
      <rPr>
        <sz val="8"/>
        <rFont val="Arial"/>
        <family val="2"/>
      </rPr>
      <t>полка)</t>
    </r>
  </si>
  <si>
    <r>
      <rPr>
        <sz val="8"/>
        <rFont val="Arial"/>
        <family val="2"/>
      </rPr>
      <t xml:space="preserve">ШВ 850х285х720 (2 двери, открыв. вверх, газлифты, 1
</t>
    </r>
    <r>
      <rPr>
        <sz val="8"/>
        <rFont val="Arial"/>
        <family val="2"/>
      </rPr>
      <t>полка)</t>
    </r>
  </si>
  <si>
    <r>
      <rPr>
        <sz val="8"/>
        <rFont val="Arial"/>
        <family val="2"/>
      </rPr>
      <t>ШВ 900х285х720 (2 двери, открыв. вверх, газлифты, 1 полка)</t>
    </r>
  </si>
  <si>
    <r>
      <rPr>
        <sz val="8"/>
        <rFont val="Arial"/>
        <family val="2"/>
      </rPr>
      <t>ШВ 300х285х920 (1 дверь, 2 полки)</t>
    </r>
  </si>
  <si>
    <r>
      <rPr>
        <sz val="8"/>
        <rFont val="Arial"/>
        <family val="2"/>
      </rPr>
      <t>ШВ 350х285х920 (1 дверь, 2 полки)</t>
    </r>
  </si>
  <si>
    <r>
      <rPr>
        <sz val="8"/>
        <rFont val="Arial"/>
        <family val="2"/>
      </rPr>
      <t>ШВ 400х285х920 (1 дверь, 2 полки)</t>
    </r>
  </si>
  <si>
    <r>
      <rPr>
        <sz val="8"/>
        <rFont val="Arial"/>
        <family val="2"/>
      </rPr>
      <t>ШВ 450х285х920 (1 дверь, 2 полки)</t>
    </r>
  </si>
  <si>
    <r>
      <rPr>
        <sz val="8"/>
        <rFont val="Arial"/>
        <family val="2"/>
      </rPr>
      <t>ШВ 500х285х920 (1 дверь, 2 полки)</t>
    </r>
  </si>
  <si>
    <r>
      <rPr>
        <sz val="8"/>
        <rFont val="Arial"/>
        <family val="2"/>
      </rPr>
      <t>ШВ 550х285х920 (1 дверь, 2 полки)</t>
    </r>
  </si>
  <si>
    <r>
      <rPr>
        <sz val="8"/>
        <rFont val="Arial"/>
        <family val="2"/>
      </rPr>
      <t>ШВ 600х285х920 (1 дверь, 2 полки)</t>
    </r>
  </si>
  <si>
    <r>
      <rPr>
        <sz val="8"/>
        <rFont val="Arial"/>
        <family val="2"/>
      </rPr>
      <t>ШВ 600х285х920 (2 двери, 2 полки)</t>
    </r>
  </si>
  <si>
    <r>
      <rPr>
        <sz val="8"/>
        <rFont val="Arial"/>
        <family val="2"/>
      </rPr>
      <t>ШВ 650х285х920 (2 двери, 2 полки)</t>
    </r>
  </si>
  <si>
    <r>
      <rPr>
        <sz val="8"/>
        <rFont val="Arial"/>
        <family val="2"/>
      </rPr>
      <t>ШВ 700х285х920 (2 двери, 2 полки)</t>
    </r>
  </si>
  <si>
    <r>
      <rPr>
        <sz val="8"/>
        <rFont val="Arial"/>
        <family val="2"/>
      </rPr>
      <t>ШВ 750х285х920 (2 двери, 2 полки)</t>
    </r>
  </si>
  <si>
    <r>
      <rPr>
        <sz val="8"/>
        <rFont val="Arial"/>
        <family val="2"/>
      </rPr>
      <t>ШВ 800х285х920 (2 двери, 2 полки)</t>
    </r>
  </si>
  <si>
    <r>
      <rPr>
        <sz val="8"/>
        <rFont val="Arial"/>
        <family val="2"/>
      </rPr>
      <t>ШВ 850х285х920 (2 двери, 2 полки)</t>
    </r>
  </si>
  <si>
    <r>
      <rPr>
        <sz val="8"/>
        <rFont val="Arial"/>
        <family val="2"/>
      </rPr>
      <t>ШВ 900х285х920 (2 двери, 2 полки)</t>
    </r>
  </si>
  <si>
    <r>
      <rPr>
        <sz val="8"/>
        <rFont val="Arial"/>
        <family val="2"/>
      </rPr>
      <t>ШВ под вытяжку 500х285х560 (1 дверь распашная)</t>
    </r>
  </si>
  <si>
    <r>
      <rPr>
        <sz val="8"/>
        <rFont val="Arial"/>
        <family val="2"/>
      </rPr>
      <t>ШВ под вытяжку 600х285х560 (1 дверь распашная)</t>
    </r>
  </si>
  <si>
    <r>
      <rPr>
        <sz val="8"/>
        <rFont val="Arial"/>
        <family val="2"/>
      </rPr>
      <t>ШВ под вытяжку 600х285х560 (2 двери распашные)</t>
    </r>
  </si>
  <si>
    <r>
      <rPr>
        <sz val="8"/>
        <rFont val="Arial"/>
        <family val="2"/>
      </rPr>
      <t>ШВ под вытяжку 800х285х560 (2 двери распашные)</t>
    </r>
  </si>
  <si>
    <r>
      <rPr>
        <sz val="8"/>
        <rFont val="Arial"/>
        <family val="2"/>
      </rPr>
      <t>ШВ под вытяжку 900х285х560 (2 двери распашные)</t>
    </r>
  </si>
  <si>
    <r>
      <rPr>
        <sz val="8"/>
        <rFont val="Arial"/>
        <family val="2"/>
      </rPr>
      <t xml:space="preserve">Шкаф пенал 600*560*2320 (1 дверь нижн, ниша под духовой шкаф, 1 дверь верхн.) ДЛЯ ВЕРХНИХ
</t>
    </r>
    <r>
      <rPr>
        <sz val="8"/>
        <rFont val="Arial"/>
        <family val="2"/>
      </rPr>
      <t>ШКАФОВ h=900</t>
    </r>
  </si>
  <si>
    <r>
      <rPr>
        <sz val="8"/>
        <rFont val="Arial"/>
        <family val="2"/>
      </rPr>
      <t xml:space="preserve">Шкаф пенал 600*560*2320 (1 ящик,1 дверь нижн, ниша
</t>
    </r>
    <r>
      <rPr>
        <sz val="8"/>
        <rFont val="Arial"/>
        <family val="2"/>
      </rPr>
      <t>под духовой шкаф, 1 дверь верхн.) ДЛЯ ВЕРХНИХ ШКАФОВ h=900</t>
    </r>
  </si>
  <si>
    <r>
      <rPr>
        <sz val="8"/>
        <rFont val="Arial"/>
        <family val="2"/>
      </rPr>
      <t>Шкаф пенал 600*560*2340 (1 ящик,1 дверь нижн, ниша под духовой шкаф, 1 дверь верхн.) ДЛЯ ВЕРХНИХ ШКАФОВ h=920</t>
    </r>
  </si>
  <si>
    <r>
      <rPr>
        <sz val="8"/>
        <rFont val="Arial"/>
        <family val="2"/>
      </rPr>
      <t>Шкаф пенал 600*560*2320 (2 ящика,ниша под духовой шкаф, 1 дверь верхн.) ДЛЯ ВЕРХНИХ ШКАФОВ h=900</t>
    </r>
  </si>
  <si>
    <r>
      <rPr>
        <sz val="8"/>
        <rFont val="Arial"/>
        <family val="2"/>
      </rPr>
      <t>Шкаф пенал 600*560*2340 (2 ящика,ниша под духовой шкаф, 1 дверь верхн.) ДЛЯ ВЕРХНИХ ШКАФОВ h=920</t>
    </r>
  </si>
  <si>
    <r>
      <rPr>
        <sz val="8"/>
        <rFont val="Arial"/>
        <family val="2"/>
      </rPr>
      <t>Шкаф пенал 600*560*2320 (1 дверь нижн, 1 дверь верхн.) ДЛЯ ВЕРХНИХ ШКАФОВ h=900</t>
    </r>
  </si>
  <si>
    <r>
      <rPr>
        <sz val="8"/>
        <rFont val="Arial"/>
        <family val="2"/>
      </rPr>
      <t>Шкаф пенал 600*560*2340 (1 дверь нижн, 1 дверь верхн.) ДЛЯ ВЕРХНИХ ШКАФОВ h=920</t>
    </r>
  </si>
  <si>
    <t>Мебель и ФАСАДЫ ЛДСП изготавливается из ЛДСП KRONOSPAN 16 мм, цвета: -Белый матовый; - Венге, Дуб Молочный, Дуб Сонома Светлый, Орех Экко, Ясень Шимо светлый, с кромлением торцов кромкой в цвет ЛДСП, ручки в комплект мебели не поставляются, направляющие ящиков - шариковые без доводчиков, мебельные петли SKF без доводчиков</t>
  </si>
  <si>
    <t>Изображение</t>
  </si>
  <si>
    <t>Наименование модуля</t>
  </si>
  <si>
    <t>Кол-во</t>
  </si>
  <si>
    <t>Корпусов</t>
  </si>
  <si>
    <t>Фасады МДФ, пленка ПВХ</t>
  </si>
  <si>
    <t>ШВ 400х285х900 (1 дверь, 2 полки)</t>
  </si>
  <si>
    <t>ШВ 450х285х900 (1 дверь, 2 полки)</t>
  </si>
  <si>
    <t>ШВ 500х285х900 (1 дверь, 2 полки)</t>
  </si>
  <si>
    <t>ШВ 350х285х720 (1 дверь, 1 полка)</t>
  </si>
  <si>
    <t>ШВ 400х285х720 (1 дверь, 1 полка)</t>
  </si>
  <si>
    <t>ШВ 450х285х720 (1 дверь, 1 полка)</t>
  </si>
  <si>
    <t>ШН 600х460х820 (1 ящик, 1 дверь 1 полка)</t>
  </si>
  <si>
    <t>ШН 600х460х820 (1 ящик, 2 двери 1 полка)</t>
  </si>
  <si>
    <t>ШН 650х460х820 (1 ящик, 2 двери 1 полка)</t>
  </si>
  <si>
    <r>
      <rPr>
        <b/>
        <sz val="7"/>
        <rFont val="Arial"/>
        <family val="2"/>
        <charset val="204"/>
      </rPr>
      <t>Фасады ЛДСП (см.
прим.)</t>
    </r>
  </si>
  <si>
    <t>350047, Краснодарский край, Краснодар гор., Круговая ул.,  дом № 36 (2-ой этаж)</t>
  </si>
  <si>
    <r>
      <rPr>
        <b/>
        <sz val="8"/>
        <rFont val="Arial"/>
        <family val="2"/>
      </rPr>
      <t>Общество с ограниченной ответственностью "ЮГМЕБЕЛЬ ПРЕСТИЖ-К"</t>
    </r>
  </si>
  <si>
    <r>
      <rPr>
        <b/>
        <sz val="8"/>
        <rFont val="Arial"/>
        <family val="2"/>
      </rPr>
      <t>тел.ф. 8(861) 205-07-92</t>
    </r>
  </si>
  <si>
    <r>
      <rPr>
        <b/>
        <sz val="8"/>
        <rFont val="Arial"/>
        <family val="2"/>
      </rPr>
      <t>E-mail: info@ump-k.ru</t>
    </r>
  </si>
  <si>
    <t>Цены указаны без НДС</t>
  </si>
  <si>
    <t>тел. +7 (989) 839-68-79, +7 (928) 246 86 20</t>
  </si>
  <si>
    <t>Прайс-лист</t>
  </si>
  <si>
    <t>ШН 900х460х820 (1 ящик, 2 двери 1 полка)</t>
  </si>
  <si>
    <t>ШН 300*560*820 (радиусная открытая)</t>
  </si>
  <si>
    <t>ШН 300х460х820 (1 дверь, 1 полка )</t>
  </si>
  <si>
    <t>ШН 350х460х820 (1 дверь, 1 полка )</t>
  </si>
  <si>
    <t>ШН 400х460х820 (1 дверь, 1 полка )</t>
  </si>
  <si>
    <t>ШН 450х460х820 (1 дверь, 1 полка )</t>
  </si>
  <si>
    <t>ШН 500х460х820 (1 дверь, 1 полка )</t>
  </si>
  <si>
    <t>ШН 550х460х820 (1 дверь, 1 полка )</t>
  </si>
  <si>
    <t>ШН 600х460х820 (1 дверь, 1 полка )</t>
  </si>
  <si>
    <t>ШН 600х460х820 (2 двери, 1 полка )</t>
  </si>
  <si>
    <t>ШН 650х460х820 (2 двери, 1 полка )</t>
  </si>
  <si>
    <t>ШН 700х460х820 (2 двери, 1 полка )</t>
  </si>
  <si>
    <t>ШН 750х460х820 (2 двери, 1 полка )</t>
  </si>
  <si>
    <t>ШН 800х460х820 (2 двери, 1 полка )</t>
  </si>
  <si>
    <t>ШН 850х460х820 (2 двери, 1 полка )</t>
  </si>
  <si>
    <t>ШН 900х460х820 (2 двери, 1 полка )</t>
  </si>
  <si>
    <t>ШН 300х460х820 (1 ящик, 1 дверь 1 полка)</t>
  </si>
  <si>
    <t>ШН 350х460х820 (1 ящик, 1 дверь 1 полка)</t>
  </si>
  <si>
    <t>ШН 400х460х820 (1 ящик, 1 дверь 1 полка)</t>
  </si>
  <si>
    <t>ШН 450х460х820 (1 ящик, 1 дверь 1 полка)</t>
  </si>
  <si>
    <t>ШН 500х460х820 (1 ящик, 1 дверь 1 полка)</t>
  </si>
  <si>
    <t>ШН 550х460х820 (1 ящик, 1 дверь 1 полка)</t>
  </si>
  <si>
    <t>ШН 750х460х820 (1 ящик, 2 двери 1 полка)</t>
  </si>
  <si>
    <t>ШН 800х460х820 (1 ящик, 2 двери 1 полка)</t>
  </si>
  <si>
    <t>ШН 850х460х820 (1 ящик, 2 двери 1 полка)</t>
  </si>
  <si>
    <t>ШН 300х460х820 (2 ящика)</t>
  </si>
  <si>
    <t>ШН 350х460х820 (2 ящика)</t>
  </si>
  <si>
    <t>ШН 400х460х820 (2 ящика)</t>
  </si>
  <si>
    <t>ШН 450х460х820 (2 ящика)</t>
  </si>
  <si>
    <t>ШН 500х460х820 (2 ящика)</t>
  </si>
  <si>
    <t>ШН 550х460х820 (2 ящика)</t>
  </si>
  <si>
    <t>ШН 600х460х820 (2 ящика)</t>
  </si>
  <si>
    <t>ШН 650х460х820 (2 ящика)</t>
  </si>
  <si>
    <t>ШН 700х460х820 (2 ящика)</t>
  </si>
  <si>
    <t>ШН 750х460х820 (2 ящика)</t>
  </si>
  <si>
    <t>ШН 800х460х820 (2 ящика)</t>
  </si>
  <si>
    <t>ШН 850х460х820 (2 ящика)</t>
  </si>
  <si>
    <t>ШН 900х460х820 (2 ящика)</t>
  </si>
  <si>
    <t>ШН 300х460х820 (2+1 ящика)</t>
  </si>
  <si>
    <t>ШН 350х460х820 (2+1 ящика)</t>
  </si>
  <si>
    <t>ШН 400х460х820 (2+1 ящика)</t>
  </si>
  <si>
    <t>ШН 450х460х820 (2+1 ящика)</t>
  </si>
  <si>
    <t>ШН 500х460х820 (2+1 ящика)</t>
  </si>
  <si>
    <t>ШН 550х460х820 (2+1 ящика)</t>
  </si>
  <si>
    <t>ШН 600х460х820 (2+1 ящика)</t>
  </si>
  <si>
    <t>ШН 650х460х820 (2+1 ящика)</t>
  </si>
  <si>
    <t>ШН 700х460х820 (2+1 ящика)</t>
  </si>
  <si>
    <t>ШН 750х460х820 (2+1 ящика)</t>
  </si>
  <si>
    <t>ШН 800х460х820 (2+1 ящика)</t>
  </si>
  <si>
    <t>ШН 850х460х820 (2+1 ящика)</t>
  </si>
  <si>
    <t>ШН 900х460х820 (2+1 ящика)</t>
  </si>
  <si>
    <t>ШН 300х460х820 (4 ящика)</t>
  </si>
  <si>
    <t>ШН 350х460х820 (4 ящика)</t>
  </si>
  <si>
    <t>ШН 400х460х820 (4 ящика)</t>
  </si>
  <si>
    <t>ШН 450х460х820 (4 ящика)</t>
  </si>
  <si>
    <t>ШН 500х460х820 (4 ящика)</t>
  </si>
  <si>
    <t>ШН 550х460х820 (4 ящика)</t>
  </si>
  <si>
    <t>ШН 600х460х820 (4 ящика)</t>
  </si>
  <si>
    <t>ШН 650х460х820 (4 ящика)</t>
  </si>
  <si>
    <t>ШН 700х460х820 (4 ящика)</t>
  </si>
  <si>
    <t>ШН 750х460х820 (4 ящика)</t>
  </si>
  <si>
    <t>ШН 800х460х820 (4 ящика)</t>
  </si>
  <si>
    <t>ШН 850х460х820 (4 ящика)</t>
  </si>
  <si>
    <t>ШН 900х460х820 (4 ящика)</t>
  </si>
  <si>
    <t>ШН 600*460*820 (духовой шкаф, 1 ящик)</t>
  </si>
  <si>
    <t>ШН 900х460х820 (мойка прямая углов., 1 дверь, фасад
400 мм)</t>
  </si>
  <si>
    <t>ШН 950х460х820 (мойка прямая углов., 1 дверь, фасад
450 мм)</t>
  </si>
  <si>
    <t>ШН 1000х460х820 (мойка прямая углов., 1 дверь,
фасад 500 мм)</t>
  </si>
  <si>
    <t>ШН 1050х460х820 (мойка прямая углов., 1 дверь,
фасад 550 мм)</t>
  </si>
  <si>
    <t>ШН 1100х460х820 (мойка прямая углов., 1 дверь, фасад 600 мм)</t>
  </si>
  <si>
    <t>ШН 500х460х820 мойка прямая (1 дверь)</t>
  </si>
  <si>
    <t>ШН 550х460х820 мойка прямая (1 дверь)</t>
  </si>
  <si>
    <t>ШН 600х460х820 мойка прямая (1 дверь)</t>
  </si>
  <si>
    <t>ШН 600х460х820 мойка прямая (2 двери)</t>
  </si>
  <si>
    <t>ШН 650х460х820 мойка прямая (2 двери)</t>
  </si>
  <si>
    <t>ШН 700х460х820 мойка прямая (2 двери)</t>
  </si>
  <si>
    <t>ШН 750х460х820 мойка прямая (2 двери)</t>
  </si>
  <si>
    <t>ШН 800х460х820 мойка прямая (2 двери)</t>
  </si>
  <si>
    <t>ШН 850х460х820 мойка прямая (2 двери)</t>
  </si>
  <si>
    <t>ШН 900х460х820 мойка прямая (2 двери)</t>
  </si>
  <si>
    <t>ШН 900х900х820 (мойка углов., 1 дверь)</t>
  </si>
  <si>
    <t>ШН 700х460х820 (1 ящик, 2 двери 1 полка)</t>
  </si>
  <si>
    <t>Нижние шкафы</t>
  </si>
  <si>
    <t>Верхние шкафы</t>
  </si>
  <si>
    <t>ШВ радиусный открытый 285х285х720</t>
  </si>
  <si>
    <t>ШВ радиусный открытый 285х285х900</t>
  </si>
  <si>
    <t>ШВ радиусный открытый 285х285х920</t>
  </si>
  <si>
    <t>ШВ 300х285х720 (1 дверь, 1 полка)</t>
  </si>
  <si>
    <t>ШВ 500х285х720 (1 дверь, 1 полка)</t>
  </si>
  <si>
    <t>ШВ 550х285х720 (1 дверь, 1 полка)</t>
  </si>
  <si>
    <t>ШВ 600х285х720 (1 дверь, 1 полка)</t>
  </si>
  <si>
    <t>ШВ 600х285х720 (2 двери, 1 полка)</t>
  </si>
  <si>
    <t>ШВ 650х285х720 (2 двери, 1 полка)</t>
  </si>
  <si>
    <t>ШВ 700х285х720 (2 двери, 1 полка)</t>
  </si>
  <si>
    <t>ШВ 750х285х720 (2 двери, 1 полка)</t>
  </si>
  <si>
    <t>ШВ 800х285х720 (2 двери, 1 полка)</t>
  </si>
  <si>
    <t>ШВ 850х285х720 (2 двери, 1 полка)</t>
  </si>
  <si>
    <t>ШВ 900х285х720 (2 двери, 1 полка)</t>
  </si>
  <si>
    <t>ШВ под вытяжку 500х285х360 (1 дверь с газлифтом)</t>
  </si>
  <si>
    <t>ШВ под вытяжку 600х285х360 (1 дверь с газлифтом)</t>
  </si>
  <si>
    <t>ШВ под вытяжку 800х285х360 (1 дверь с газлифтом)</t>
  </si>
  <si>
    <t>ШВ под вытяжку 900х285х360 (1 дверь с газлифтом)</t>
  </si>
  <si>
    <t>ШВ 450х285х720 (2 двери, открыв. вверх, газлифты, 1 полка)</t>
  </si>
  <si>
    <t>ШВ 750х285х720 (2 двери, открыв. вверх, газлифты, 1 полка)</t>
  </si>
  <si>
    <r>
      <rPr>
        <sz val="8"/>
        <rFont val="Arial"/>
        <family val="2"/>
        <charset val="204"/>
      </rPr>
      <t>ШВ 300х285х720 (2 двери, открыв. вверх, газлифты, 1
полка)</t>
    </r>
  </si>
  <si>
    <r>
      <rPr>
        <sz val="8"/>
        <rFont val="Arial"/>
        <family val="2"/>
        <charset val="204"/>
      </rPr>
      <t>ШВ 350х285х720 (2 двери, открыв. вверх, газлифты, 1
полка)</t>
    </r>
  </si>
  <si>
    <r>
      <rPr>
        <sz val="8"/>
        <rFont val="Arial"/>
        <family val="2"/>
        <charset val="204"/>
      </rPr>
      <t>ШВ 400х285х720 (2 двери, открыв. вверх, газлифты, 1
полка)</t>
    </r>
  </si>
  <si>
    <r>
      <rPr>
        <sz val="8"/>
        <rFont val="Arial"/>
        <family val="2"/>
        <charset val="204"/>
      </rPr>
      <t>ШВ 500х285х720 (2 двери, открыв. вверх, газлифты, 1
полка)</t>
    </r>
  </si>
  <si>
    <r>
      <rPr>
        <sz val="8"/>
        <rFont val="Arial"/>
        <family val="2"/>
        <charset val="204"/>
      </rPr>
      <t>ШВ 550х285х720 (2 двери, открыв. вверх, газлифты, 1
полка)</t>
    </r>
  </si>
  <si>
    <r>
      <rPr>
        <sz val="8"/>
        <rFont val="Arial"/>
        <family val="2"/>
        <charset val="204"/>
      </rPr>
      <t>ШВ 600х285х720 (2 двери, открыв. вверх, газлифты, 1
полка)</t>
    </r>
  </si>
  <si>
    <r>
      <rPr>
        <sz val="8"/>
        <rFont val="Arial"/>
        <family val="2"/>
        <charset val="204"/>
      </rPr>
      <t>ШВ 650х285х720 (2 двери, открыв. вверх, газлифты, 1
полка)</t>
    </r>
  </si>
  <si>
    <r>
      <rPr>
        <sz val="8"/>
        <rFont val="Arial"/>
        <family val="2"/>
        <charset val="204"/>
      </rPr>
      <t>ШВ 700х285х720 (2 двери, открыв. вверх, газлифты, 1
полка)</t>
    </r>
  </si>
  <si>
    <t>Верхние шкафы, h=720 мм</t>
  </si>
  <si>
    <t>Верхние шкафы, h=900 мм</t>
  </si>
  <si>
    <t>ШВ 300х285х900 (1 дверь, 2 полки)</t>
  </si>
  <si>
    <t>ШВ 350х285х900 (1 дверь, 2 полки)</t>
  </si>
  <si>
    <t>ШВ 600х285х900 (1 дверь, 2 полки)</t>
  </si>
  <si>
    <t>ШВ 600х285х900 (2 двери, 2 полки)</t>
  </si>
  <si>
    <t>ШВ 650х285х900 (2 двери, 2 полки)</t>
  </si>
  <si>
    <t>ШВ 700х285х900 (2 двери, 2 полки)</t>
  </si>
  <si>
    <t>ШВ 750х285х900 (2 двери, 2 полки)</t>
  </si>
  <si>
    <t>ШВ 800х285х900 (2 двери, 2 полки)</t>
  </si>
  <si>
    <t>ШВ 850х285х900 (2 двери, 2 полки)</t>
  </si>
  <si>
    <t>ШВ 900х285х900 (2 двери, 2 полки)</t>
  </si>
  <si>
    <t>ШВ под вытяжку 500х285х540 (1 дверь распашная)</t>
  </si>
  <si>
    <t>ШВ под вытяжку 600х285х540 (1 дверь распашная)</t>
  </si>
  <si>
    <t>ШВ под вытяжку 600х285х540 (2 двери распашные)</t>
  </si>
  <si>
    <t>ШВ под вытяжку 800х285х540 (2 двери распашные)</t>
  </si>
  <si>
    <t>ШВ под вытяжку 900х285х540 (2 двери распашные)</t>
  </si>
  <si>
    <t>ШВ 550х285х900 (1 дверь, 2 полки)</t>
  </si>
  <si>
    <t>Верхние шкафы, h=920 мм</t>
  </si>
  <si>
    <t>Шкафы-пеналы</t>
  </si>
  <si>
    <t>ШН 150*460*820 (бутылочница) с ящиками ЛДСП (направляющие шариковые)</t>
  </si>
  <si>
    <t>ШН 200*460*820 (бутылочница) с ящиками ЛДСП (направляющие шариковые)</t>
  </si>
  <si>
    <t>ШН 150*460*820 (бутылочница) ТОЛЬКО КОРПУС с фасадом (без выкатной корзины)</t>
  </si>
  <si>
    <t>ШН 200*460*820 (бутылочница) ТОЛЬКО КОРПУС с фасадом (без выкатной корзины)</t>
  </si>
  <si>
    <t>ОРГАНИЗАЦИЯ / телефон</t>
  </si>
  <si>
    <t>КОНТАКТНОЕ ЛИЦО</t>
  </si>
  <si>
    <t>ЦВЕТ корпуса</t>
  </si>
  <si>
    <t>арт. ПВХ / поставщик</t>
  </si>
  <si>
    <t>Фрезеровка по каталогу ЮМП-К №</t>
  </si>
  <si>
    <t>Столбец1</t>
  </si>
  <si>
    <t>Белый Фасадный  0101 РЕ (матовый)</t>
  </si>
  <si>
    <t>Дуб Венге 6495 BS</t>
  </si>
  <si>
    <t>Дуб Молочный 8622 PR</t>
  </si>
  <si>
    <t>Дуб Сонома Светлый 3025 SN</t>
  </si>
  <si>
    <t>Орех Экко 9459 PR</t>
  </si>
  <si>
    <t>Ясень Шимо светлый 3356 BS</t>
  </si>
  <si>
    <t>АДРЕС (полный)</t>
  </si>
  <si>
    <t>ИТОГО:</t>
  </si>
  <si>
    <t>1-ая 
группа</t>
  </si>
  <si>
    <t>2-ая 
группа</t>
  </si>
  <si>
    <t>3-ая 
группа</t>
  </si>
  <si>
    <t>4-ая 
группа</t>
  </si>
  <si>
    <t>5-ая 
группа</t>
  </si>
  <si>
    <t>6-ая 
группа</t>
  </si>
  <si>
    <t>7-ая 
группа</t>
  </si>
  <si>
    <t>8-ая 
группа</t>
  </si>
  <si>
    <t>9-ая 
группа</t>
  </si>
  <si>
    <t>10-ая 
группа</t>
  </si>
  <si>
    <t>Фасады ЛДСП</t>
  </si>
  <si>
    <t>БАЗОВАЯ стоимость  (без скидки), цена без НДС</t>
  </si>
  <si>
    <t>ИТОГО БАЗОВАЯ стоимость  (без скидки), без НДС</t>
  </si>
  <si>
    <t>Скидка</t>
  </si>
  <si>
    <t>ИТОГО стоимость со скидкой, без НДС</t>
  </si>
  <si>
    <t>БЛАНК ЗАКАЗА</t>
  </si>
  <si>
    <t>ФАСАДЫ нижних МОДУЛЕЙ</t>
  </si>
  <si>
    <t>ФАСАДЫ верхних МОДУЛЕЙ</t>
  </si>
  <si>
    <t>1 гр</t>
  </si>
  <si>
    <t>2 гр</t>
  </si>
  <si>
    <t>3 гр</t>
  </si>
  <si>
    <t>4 гр</t>
  </si>
  <si>
    <t>5 гр</t>
  </si>
  <si>
    <t>6 гр</t>
  </si>
  <si>
    <t>7 гр</t>
  </si>
  <si>
    <t>8 гр</t>
  </si>
  <si>
    <t>9 гр</t>
  </si>
  <si>
    <t>10 гр</t>
  </si>
  <si>
    <t>S,м2</t>
  </si>
  <si>
    <t>С/С 1 шт SKF без доводчиков</t>
  </si>
  <si>
    <t>ЛДСП</t>
  </si>
  <si>
    <t>ДВП</t>
  </si>
  <si>
    <t>Кромка</t>
  </si>
  <si>
    <t>Остальная фурнитура</t>
  </si>
  <si>
    <t>Петли SKF, без доводчика</t>
  </si>
  <si>
    <t>Газлифт</t>
  </si>
  <si>
    <t>Направлящие шариковые, без  доводчика, SKF</t>
  </si>
  <si>
    <t>ИТОГО С/С</t>
  </si>
  <si>
    <t>м.п. к=1,2</t>
  </si>
  <si>
    <t xml:space="preserve"> м2,  к=1,2</t>
  </si>
  <si>
    <t>Кромка 0,4</t>
  </si>
  <si>
    <t>Кромка 1,0</t>
  </si>
  <si>
    <t>Цена продажи корпуса</t>
  </si>
  <si>
    <t>Цена за 1 м2</t>
  </si>
  <si>
    <t>S,м2 фасада</t>
  </si>
  <si>
    <t>А</t>
  </si>
  <si>
    <t>В</t>
  </si>
  <si>
    <t>Шкаф пенал 600*560*2340 (1 дверь нижн, ниша под духовой шкаф, 1 дверь верхн.) ДЛЯ ВЕРХНИХ ШКАФОВ h=920</t>
  </si>
  <si>
    <t>Шкаф пенал 600*560*2140 (1 дверь нижн, ниша под
духовой шкаф, 1 дверь верхн.) ДЛЯ ВЕРХНИХ ШКАФОВ h=720</t>
  </si>
  <si>
    <t>Шкаф пенал 600*560*2140 (1 ящик,1 дверь нижн, ниша
под духовой шкаф, 1 дверь верхн.) ДЛЯ ВЕРХНИХ ШКАФОВ h=720</t>
  </si>
  <si>
    <t>Шкаф пенал 600*560*2140 (2 ящика,ниша под духовой шкаф, 1 дверь верхн.) ДЛЯ ВЕРХНИХ ШКАФОВ h=720</t>
  </si>
  <si>
    <t>Шкаф пенал 600*560*2140 (1 дверь нижн, 1 дверь верхн.) ДЛЯ ВЕРХНИХ ШКАФОВ h=720</t>
  </si>
  <si>
    <t>Цены  на корпус до 26.10.20</t>
  </si>
  <si>
    <t>Пожорожание %</t>
  </si>
  <si>
    <t>Пожорожание РУБ</t>
  </si>
  <si>
    <r>
      <t xml:space="preserve">Мебель и ФАСАДЫ ЛДСП </t>
    </r>
    <r>
      <rPr>
        <sz val="9"/>
        <color rgb="FF000000"/>
        <rFont val="Times New Roman"/>
        <family val="1"/>
        <charset val="204"/>
      </rPr>
      <t>изготавливается</t>
    </r>
    <r>
      <rPr>
        <b/>
        <sz val="9"/>
        <color rgb="FF000000"/>
        <rFont val="Times New Roman"/>
        <family val="1"/>
        <charset val="204"/>
      </rPr>
      <t xml:space="preserve"> из ЛДСП  16 мм, цвета: </t>
    </r>
    <r>
      <rPr>
        <sz val="9"/>
        <color rgb="FF000000"/>
        <rFont val="Times New Roman"/>
        <family val="1"/>
        <charset val="204"/>
      </rPr>
      <t>-Белый матовый; - Венге, Дуб Молочный, Дуб Сонома Светлый, Орех Экко, Ясень Шимо светлый,</t>
    </r>
    <r>
      <rPr>
        <b/>
        <sz val="9"/>
        <color rgb="FF000000"/>
        <rFont val="Times New Roman"/>
        <family val="1"/>
        <charset val="204"/>
      </rPr>
      <t xml:space="preserve"> с кромление</t>
    </r>
    <r>
      <rPr>
        <sz val="9"/>
        <color rgb="FF000000"/>
        <rFont val="Times New Roman"/>
        <family val="1"/>
        <charset val="204"/>
      </rPr>
      <t>м торцов кромкой в цвет ЛДСП (</t>
    </r>
    <r>
      <rPr>
        <b/>
        <sz val="9"/>
        <color rgb="FF000000"/>
        <rFont val="Times New Roman"/>
        <family val="1"/>
        <charset val="204"/>
      </rPr>
      <t>фасады кромкой толщиной 1 мм, панели кромкой толщиной 0.4 мм</t>
    </r>
    <r>
      <rPr>
        <sz val="9"/>
        <color rgb="FF000000"/>
        <rFont val="Times New Roman"/>
        <family val="1"/>
        <charset val="204"/>
      </rPr>
      <t xml:space="preserve">), </t>
    </r>
    <r>
      <rPr>
        <u/>
        <sz val="9"/>
        <color rgb="FF000000"/>
        <rFont val="Times New Roman"/>
        <family val="1"/>
        <charset val="204"/>
      </rPr>
      <t xml:space="preserve">ручки, клипсы, цоколь, плинтус </t>
    </r>
    <r>
      <rPr>
        <b/>
        <u/>
        <sz val="9"/>
        <color rgb="FF000000"/>
        <rFont val="Times New Roman"/>
        <family val="1"/>
        <charset val="204"/>
      </rPr>
      <t>в комплект мебели не поставляются</t>
    </r>
    <r>
      <rPr>
        <sz val="9"/>
        <color rgb="FF000000"/>
        <rFont val="Times New Roman"/>
        <family val="1"/>
        <charset val="204"/>
      </rPr>
      <t xml:space="preserve">, </t>
    </r>
    <r>
      <rPr>
        <b/>
        <sz val="9"/>
        <color rgb="FF000000"/>
        <rFont val="Times New Roman"/>
        <family val="1"/>
        <charset val="204"/>
      </rPr>
      <t>направляющие</t>
    </r>
    <r>
      <rPr>
        <sz val="9"/>
        <color rgb="FF000000"/>
        <rFont val="Times New Roman"/>
        <family val="1"/>
        <charset val="204"/>
      </rPr>
      <t xml:space="preserve"> ящиков - </t>
    </r>
    <r>
      <rPr>
        <b/>
        <sz val="9"/>
        <color rgb="FF000000"/>
        <rFont val="Times New Roman"/>
        <family val="1"/>
        <charset val="204"/>
      </rPr>
      <t>шариковые без доводчиков</t>
    </r>
    <r>
      <rPr>
        <sz val="9"/>
        <color rgb="FF000000"/>
        <rFont val="Times New Roman"/>
        <family val="1"/>
        <charset val="204"/>
      </rPr>
      <t xml:space="preserve">, мебельные петли SKF без доводчиков. </t>
    </r>
    <r>
      <rPr>
        <b/>
        <sz val="9"/>
        <color rgb="FF000000"/>
        <rFont val="Times New Roman"/>
        <family val="1"/>
        <charset val="204"/>
      </rPr>
      <t>Верхние шкафы</t>
    </r>
    <r>
      <rPr>
        <sz val="9"/>
        <color rgb="FF000000"/>
        <rFont val="Times New Roman"/>
        <family val="1"/>
        <charset val="204"/>
      </rPr>
      <t xml:space="preserve"> (для навески) </t>
    </r>
    <r>
      <rPr>
        <b/>
        <sz val="9"/>
        <color rgb="FF000000"/>
        <rFont val="Times New Roman"/>
        <family val="1"/>
        <charset val="204"/>
      </rPr>
      <t>комплектуются "Р-образными планками)</t>
    </r>
  </si>
  <si>
    <t>Гофрокартон</t>
  </si>
  <si>
    <t>лист</t>
  </si>
  <si>
    <t>ШВ угловой 600х600х720 (1 дверь, 1 полка)</t>
  </si>
  <si>
    <t>ШВ угловой 600х600х900 (1 дверь, 2 полки)</t>
  </si>
  <si>
    <t>ШВ угловой 600х600х920 (1 дверь, 2 полки)</t>
  </si>
  <si>
    <t>Петли SKFПетля мебельная 165°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</si>
</sst>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&quot;р.&quot;"/>
    <numFmt numFmtId="165" formatCode="#,##0.0"/>
    <numFmt numFmtId="166" formatCode="#,##0.000"/>
  </numFmts>
  <fonts count="53">
    <font>
      <sz val="10"/>
      <color rgb="FF000000"/>
      <name val="Times New Roman"/>
      <charset val="204"/>
    </font>
    <font>
      <b/>
      <i/>
      <sz val="7"/>
      <name val="Arial"/>
      <family val="2"/>
      <charset val="204"/>
    </font>
    <font>
      <b/>
      <sz val="6"/>
      <name val="Arial"/>
      <family val="2"/>
      <charset val="204"/>
    </font>
    <font>
      <b/>
      <sz val="10.5"/>
      <name val="Arial"/>
      <family val="2"/>
      <charset val="204"/>
    </font>
    <font>
      <b/>
      <sz val="7"/>
      <name val="Arial"/>
      <family val="2"/>
      <charset val="204"/>
    </font>
    <font>
      <b/>
      <sz val="9"/>
      <name val="Arial"/>
      <family val="2"/>
      <charset val="204"/>
    </font>
    <font>
      <sz val="8"/>
      <name val="Arial"/>
      <family val="2"/>
      <charset val="204"/>
    </font>
    <font>
      <b/>
      <sz val="9"/>
      <color rgb="FF000000"/>
      <name val="Arial"/>
      <family val="2"/>
    </font>
    <font>
      <b/>
      <i/>
      <sz val="8"/>
      <name val="Arial"/>
      <family val="2"/>
    </font>
    <font>
      <sz val="8"/>
      <name val="Arial"/>
      <family val="2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9"/>
      <color rgb="FF000000"/>
      <name val="Arial"/>
      <family val="2"/>
      <charset val="204"/>
    </font>
    <font>
      <b/>
      <sz val="8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color rgb="FF000000"/>
      <name val="Arial"/>
      <family val="2"/>
    </font>
    <font>
      <b/>
      <sz val="8"/>
      <name val="Arial"/>
      <family val="2"/>
    </font>
    <font>
      <sz val="8"/>
      <color rgb="FF000000"/>
      <name val="Times New Roman"/>
      <family val="1"/>
      <charset val="204"/>
    </font>
    <font>
      <b/>
      <i/>
      <sz val="9"/>
      <name val="Arial"/>
      <family val="2"/>
      <charset val="204"/>
    </font>
    <font>
      <b/>
      <i/>
      <sz val="14"/>
      <name val="Arial"/>
      <family val="2"/>
      <charset val="204"/>
    </font>
    <font>
      <sz val="9"/>
      <color rgb="FF000000"/>
      <name val="Arial"/>
      <family val="2"/>
    </font>
    <font>
      <b/>
      <sz val="10"/>
      <name val="Arial"/>
      <family val="2"/>
    </font>
    <font>
      <b/>
      <sz val="8"/>
      <name val="Arial Cyr"/>
      <family val="2"/>
      <charset val="204"/>
    </font>
    <font>
      <sz val="8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i/>
      <sz val="8"/>
      <name val="Arial Narrow"/>
      <family val="2"/>
      <charset val="204"/>
    </font>
    <font>
      <b/>
      <i/>
      <sz val="12"/>
      <name val="Arial Narrow"/>
      <family val="2"/>
      <charset val="204"/>
    </font>
    <font>
      <b/>
      <i/>
      <sz val="10"/>
      <name val="Arial Narrow"/>
      <family val="2"/>
      <charset val="204"/>
    </font>
    <font>
      <b/>
      <i/>
      <sz val="9"/>
      <name val="Arial Narrow"/>
      <family val="2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2"/>
      <color rgb="FF000000"/>
      <name val="Arimo"/>
      <family val="2"/>
      <charset val="204"/>
    </font>
    <font>
      <b/>
      <sz val="10"/>
      <color rgb="FF000000"/>
      <name val="Arial Narrow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color theme="1"/>
      <name val="Calibri"/>
      <family val="2"/>
      <scheme val="minor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b/>
      <u/>
      <sz val="9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u/>
      <sz val="9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2"/>
      <color theme="1"/>
      <name val="Arial"/>
      <family val="2"/>
      <charset val="204"/>
    </font>
    <font>
      <b/>
      <sz val="14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2"/>
      <color theme="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i/>
      <sz val="10"/>
      <name val="Arial Narrow"/>
      <family val="2"/>
      <charset val="204"/>
    </font>
  </fonts>
  <fills count="19">
    <fill>
      <patternFill patternType="none"/>
    </fill>
    <fill>
      <patternFill patternType="gray125"/>
    </fill>
    <fill>
      <patternFill patternType="solid">
        <fgColor rgb="FFBEBEBE"/>
      </patternFill>
    </fill>
    <fill>
      <patternFill patternType="solid">
        <fgColor rgb="FFF9BE8F"/>
      </patternFill>
    </fill>
    <fill>
      <patternFill patternType="solid">
        <fgColor rgb="FF00AFEF"/>
      </patternFill>
    </fill>
    <fill>
      <patternFill patternType="solid">
        <fgColor rgb="FFCCFF66"/>
      </patternFill>
    </fill>
    <fill>
      <patternFill patternType="solid">
        <fgColor rgb="FFB7DEE8"/>
      </patternFill>
    </fill>
    <fill>
      <patternFill patternType="solid">
        <fgColor rgb="FFFFC000"/>
      </patternFill>
    </fill>
    <fill>
      <patternFill patternType="solid">
        <fgColor rgb="FFCCC0DA"/>
      </patternFill>
    </fill>
    <fill>
      <patternFill patternType="solid">
        <fgColor rgb="FFFBD4B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1"/>
        <bgColor indexed="64"/>
      </patternFill>
    </fill>
  </fills>
  <borders count="12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auto="1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rgb="FF000000"/>
      </right>
      <top style="thin">
        <color auto="1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rgb="FF000000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38" fillId="0" borderId="0"/>
    <xf numFmtId="9" fontId="46" fillId="0" borderId="0" applyFont="0" applyFill="0" applyBorder="0" applyAlignment="0" applyProtection="0"/>
    <xf numFmtId="0" fontId="9" fillId="0" borderId="0"/>
    <xf numFmtId="9" fontId="51" fillId="0" borderId="0" applyFont="0" applyFill="0" applyBorder="0" applyAlignment="0" applyProtection="0"/>
  </cellStyleXfs>
  <cellXfs count="339">
    <xf numFmtId="0" fontId="0" fillId="0" borderId="0" xfId="0" applyFill="1" applyBorder="1" applyAlignment="1">
      <alignment horizontal="left" vertical="top"/>
    </xf>
    <xf numFmtId="0" fontId="23" fillId="0" borderId="0" xfId="0" applyFont="1" applyFill="1" applyBorder="1" applyAlignment="1" applyProtection="1">
      <alignment vertical="center"/>
      <protection hidden="1"/>
    </xf>
    <xf numFmtId="0" fontId="24" fillId="0" borderId="0" xfId="0" applyFont="1" applyFill="1" applyBorder="1" applyAlignment="1" applyProtection="1">
      <alignment vertical="center"/>
      <protection hidden="1"/>
    </xf>
    <xf numFmtId="0" fontId="25" fillId="0" borderId="0" xfId="0" applyFont="1" applyFill="1" applyBorder="1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left" vertical="center"/>
      <protection hidden="1"/>
    </xf>
    <xf numFmtId="0" fontId="26" fillId="0" borderId="0" xfId="0" applyFont="1" applyFill="1" applyBorder="1" applyAlignment="1" applyProtection="1">
      <alignment vertical="center"/>
      <protection hidden="1"/>
    </xf>
    <xf numFmtId="0" fontId="26" fillId="0" borderId="0" xfId="0" applyFont="1" applyFill="1" applyBorder="1" applyAlignment="1" applyProtection="1">
      <alignment horizontal="left" vertical="center"/>
      <protection hidden="1"/>
    </xf>
    <xf numFmtId="0" fontId="28" fillId="0" borderId="0" xfId="0" applyFont="1" applyFill="1" applyBorder="1" applyAlignment="1" applyProtection="1">
      <alignment vertical="center"/>
      <protection hidden="1"/>
    </xf>
    <xf numFmtId="0" fontId="27" fillId="0" borderId="0" xfId="0" applyFont="1" applyFill="1" applyBorder="1" applyAlignment="1" applyProtection="1">
      <alignment horizontal="left" vertical="center"/>
      <protection hidden="1"/>
    </xf>
    <xf numFmtId="0" fontId="29" fillId="0" borderId="0" xfId="0" applyFont="1" applyFill="1" applyBorder="1" applyAlignment="1" applyProtection="1">
      <alignment vertical="center"/>
      <protection hidden="1"/>
    </xf>
    <xf numFmtId="0" fontId="29" fillId="0" borderId="0" xfId="0" applyFont="1" applyFill="1" applyBorder="1" applyAlignment="1" applyProtection="1">
      <alignment horizontal="left" vertical="center"/>
      <protection hidden="1"/>
    </xf>
    <xf numFmtId="0" fontId="0" fillId="0" borderId="0" xfId="0" applyFill="1" applyBorder="1" applyAlignment="1" applyProtection="1">
      <alignment horizontal="left" vertical="center" wrapText="1"/>
      <protection hidden="1"/>
    </xf>
    <xf numFmtId="0" fontId="0" fillId="0" borderId="0" xfId="0" applyFill="1" applyBorder="1" applyAlignment="1" applyProtection="1">
      <alignment horizontal="left" vertical="center"/>
      <protection hidden="1"/>
    </xf>
    <xf numFmtId="0" fontId="14" fillId="0" borderId="0" xfId="0" applyFont="1" applyFill="1" applyBorder="1" applyAlignment="1" applyProtection="1">
      <alignment horizontal="left" vertical="center"/>
      <protection hidden="1"/>
    </xf>
    <xf numFmtId="0" fontId="2" fillId="0" borderId="0" xfId="0" applyFont="1" applyFill="1" applyBorder="1" applyAlignment="1" applyProtection="1">
      <alignment horizontal="left" vertical="center" wrapText="1"/>
      <protection hidden="1"/>
    </xf>
    <xf numFmtId="0" fontId="31" fillId="0" borderId="0" xfId="0" applyFont="1" applyFill="1" applyBorder="1" applyAlignment="1" applyProtection="1">
      <alignment horizontal="left" vertical="center"/>
      <protection hidden="1"/>
    </xf>
    <xf numFmtId="0" fontId="1" fillId="0" borderId="0" xfId="0" applyFont="1" applyFill="1" applyBorder="1" applyAlignment="1" applyProtection="1">
      <alignment horizontal="left" vertical="center" wrapText="1"/>
      <protection hidden="1"/>
    </xf>
    <xf numFmtId="0" fontId="1" fillId="0" borderId="7" xfId="0" applyFont="1" applyFill="1" applyBorder="1" applyAlignment="1" applyProtection="1">
      <alignment horizontal="left" vertical="center" wrapText="1"/>
      <protection hidden="1"/>
    </xf>
    <xf numFmtId="0" fontId="8" fillId="0" borderId="0" xfId="0" applyFont="1" applyFill="1" applyBorder="1" applyAlignment="1" applyProtection="1">
      <alignment horizontal="left" vertical="center" wrapText="1"/>
      <protection hidden="1"/>
    </xf>
    <xf numFmtId="0" fontId="4" fillId="6" borderId="2" xfId="0" applyFont="1" applyFill="1" applyBorder="1" applyAlignment="1" applyProtection="1">
      <alignment horizontal="center" vertical="center" wrapText="1"/>
      <protection hidden="1"/>
    </xf>
    <xf numFmtId="0" fontId="2" fillId="8" borderId="11" xfId="0" applyFont="1" applyFill="1" applyBorder="1" applyAlignment="1" applyProtection="1">
      <alignment horizontal="center" vertical="center" wrapText="1"/>
      <protection hidden="1"/>
    </xf>
    <xf numFmtId="0" fontId="2" fillId="8" borderId="12" xfId="0" applyFont="1" applyFill="1" applyBorder="1" applyAlignment="1" applyProtection="1">
      <alignment horizontal="center" vertical="center" wrapText="1"/>
      <protection hidden="1"/>
    </xf>
    <xf numFmtId="0" fontId="8" fillId="0" borderId="0" xfId="0" applyFont="1" applyFill="1" applyBorder="1" applyAlignment="1" applyProtection="1">
      <alignment horizontal="right" vertical="center" wrapText="1"/>
      <protection hidden="1"/>
    </xf>
    <xf numFmtId="0" fontId="11" fillId="0" borderId="45" xfId="0" applyFont="1" applyFill="1" applyBorder="1" applyAlignment="1" applyProtection="1">
      <alignment horizontal="center" vertical="center" wrapText="1"/>
      <protection hidden="1"/>
    </xf>
    <xf numFmtId="0" fontId="3" fillId="0" borderId="45" xfId="0" applyFont="1" applyFill="1" applyBorder="1" applyAlignment="1" applyProtection="1">
      <alignment horizontal="center" vertical="center" wrapText="1"/>
      <protection hidden="1"/>
    </xf>
    <xf numFmtId="0" fontId="14" fillId="0" borderId="45" xfId="0" applyFont="1" applyFill="1" applyBorder="1" applyAlignment="1" applyProtection="1">
      <alignment horizontal="center" vertical="center" wrapText="1"/>
      <protection hidden="1"/>
    </xf>
    <xf numFmtId="0" fontId="4" fillId="0" borderId="45" xfId="0" applyFont="1" applyFill="1" applyBorder="1" applyAlignment="1" applyProtection="1">
      <alignment horizontal="center" vertical="center" wrapText="1"/>
      <protection hidden="1"/>
    </xf>
    <xf numFmtId="0" fontId="10" fillId="0" borderId="45" xfId="0" applyFont="1" applyFill="1" applyBorder="1" applyAlignment="1" applyProtection="1">
      <alignment horizontal="center" vertical="center" wrapText="1"/>
      <protection hidden="1"/>
    </xf>
    <xf numFmtId="0" fontId="19" fillId="11" borderId="21" xfId="0" applyFont="1" applyFill="1" applyBorder="1" applyAlignment="1" applyProtection="1">
      <alignment horizontal="center" vertical="center" wrapText="1"/>
      <protection hidden="1"/>
    </xf>
    <xf numFmtId="0" fontId="19" fillId="11" borderId="22" xfId="0" applyFont="1" applyFill="1" applyBorder="1" applyAlignment="1" applyProtection="1">
      <alignment horizontal="center" vertical="center" wrapText="1"/>
      <protection hidden="1"/>
    </xf>
    <xf numFmtId="0" fontId="0" fillId="11" borderId="22" xfId="0" applyFill="1" applyBorder="1" applyAlignment="1" applyProtection="1">
      <alignment horizontal="left" vertical="center" wrapText="1"/>
      <protection hidden="1"/>
    </xf>
    <xf numFmtId="0" fontId="0" fillId="11" borderId="23" xfId="0" applyFill="1" applyBorder="1" applyAlignment="1" applyProtection="1">
      <alignment horizontal="left" vertical="center" wrapText="1"/>
      <protection hidden="1"/>
    </xf>
    <xf numFmtId="0" fontId="6" fillId="0" borderId="9" xfId="0" applyFont="1" applyFill="1" applyBorder="1" applyAlignment="1" applyProtection="1">
      <alignment horizontal="left" vertical="center" wrapText="1"/>
      <protection hidden="1"/>
    </xf>
    <xf numFmtId="1" fontId="7" fillId="6" borderId="9" xfId="0" applyNumberFormat="1" applyFont="1" applyFill="1" applyBorder="1" applyAlignment="1" applyProtection="1">
      <alignment horizontal="center" vertical="center" shrinkToFit="1"/>
      <protection hidden="1"/>
    </xf>
    <xf numFmtId="0" fontId="6" fillId="0" borderId="11" xfId="0" applyFont="1" applyFill="1" applyBorder="1" applyAlignment="1" applyProtection="1">
      <alignment horizontal="left" vertical="center" wrapText="1"/>
      <protection hidden="1"/>
    </xf>
    <xf numFmtId="1" fontId="7" fillId="6" borderId="11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24" xfId="0" applyFill="1" applyBorder="1" applyAlignment="1" applyProtection="1">
      <alignment horizontal="left" vertical="center" wrapText="1"/>
      <protection hidden="1"/>
    </xf>
    <xf numFmtId="0" fontId="6" fillId="0" borderId="25" xfId="0" applyFont="1" applyFill="1" applyBorder="1" applyAlignment="1" applyProtection="1">
      <alignment horizontal="left" vertical="center" wrapText="1"/>
      <protection hidden="1"/>
    </xf>
    <xf numFmtId="0" fontId="6" fillId="0" borderId="1" xfId="0" applyFont="1" applyFill="1" applyBorder="1" applyAlignment="1" applyProtection="1">
      <alignment horizontal="left" vertical="center" wrapText="1"/>
      <protection hidden="1"/>
    </xf>
    <xf numFmtId="1" fontId="7" fillId="6" borderId="1" xfId="0" applyNumberFormat="1" applyFont="1" applyFill="1" applyBorder="1" applyAlignment="1" applyProtection="1">
      <alignment horizontal="center" vertical="center" shrinkToFit="1"/>
      <protection hidden="1"/>
    </xf>
    <xf numFmtId="1" fontId="13" fillId="6" borderId="1" xfId="0" applyNumberFormat="1" applyFont="1" applyFill="1" applyBorder="1" applyAlignment="1" applyProtection="1">
      <alignment horizontal="center" vertical="center" shrinkToFit="1"/>
      <protection hidden="1"/>
    </xf>
    <xf numFmtId="1" fontId="7" fillId="6" borderId="25" xfId="0" applyNumberFormat="1" applyFont="1" applyFill="1" applyBorder="1" applyAlignment="1" applyProtection="1">
      <alignment horizontal="center" vertical="center" shrinkToFit="1"/>
      <protection hidden="1"/>
    </xf>
    <xf numFmtId="0" fontId="19" fillId="11" borderId="27" xfId="0" applyFont="1" applyFill="1" applyBorder="1" applyAlignment="1" applyProtection="1">
      <alignment horizontal="center" vertical="center" wrapText="1"/>
      <protection hidden="1"/>
    </xf>
    <xf numFmtId="0" fontId="19" fillId="11" borderId="28" xfId="0" applyFont="1" applyFill="1" applyBorder="1" applyAlignment="1" applyProtection="1">
      <alignment horizontal="center" vertical="center" wrapText="1"/>
      <protection hidden="1"/>
    </xf>
    <xf numFmtId="0" fontId="0" fillId="11" borderId="28" xfId="0" applyFill="1" applyBorder="1" applyAlignment="1" applyProtection="1">
      <alignment horizontal="left" vertical="center" wrapText="1"/>
      <protection hidden="1"/>
    </xf>
    <xf numFmtId="0" fontId="0" fillId="11" borderId="29" xfId="0" applyFill="1" applyBorder="1" applyAlignment="1" applyProtection="1">
      <alignment horizontal="left" vertical="center" wrapText="1"/>
      <protection hidden="1"/>
    </xf>
    <xf numFmtId="0" fontId="6" fillId="0" borderId="31" xfId="0" applyFont="1" applyFill="1" applyBorder="1" applyAlignment="1" applyProtection="1">
      <alignment horizontal="left" vertical="center" wrapText="1"/>
      <protection hidden="1"/>
    </xf>
    <xf numFmtId="0" fontId="6" fillId="0" borderId="6" xfId="0" applyFont="1" applyFill="1" applyBorder="1" applyAlignment="1" applyProtection="1">
      <alignment horizontal="left" vertical="center" wrapText="1"/>
      <protection hidden="1"/>
    </xf>
    <xf numFmtId="0" fontId="6" fillId="0" borderId="13" xfId="0" applyFont="1" applyFill="1" applyBorder="1" applyAlignment="1" applyProtection="1">
      <alignment horizontal="left" vertical="center" wrapText="1"/>
      <protection hidden="1"/>
    </xf>
    <xf numFmtId="1" fontId="7" fillId="6" borderId="31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32" xfId="0" applyNumberFormat="1" applyFont="1" applyFill="1" applyBorder="1" applyAlignment="1" applyProtection="1">
      <alignment horizontal="center" vertical="center" shrinkToFit="1"/>
      <protection hidden="1"/>
    </xf>
    <xf numFmtId="1" fontId="13" fillId="6" borderId="6" xfId="0" applyNumberFormat="1" applyFont="1" applyFill="1" applyBorder="1" applyAlignment="1" applyProtection="1">
      <alignment horizontal="center" vertical="center" shrinkToFit="1"/>
      <protection hidden="1"/>
    </xf>
    <xf numFmtId="1" fontId="7" fillId="6" borderId="6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34" xfId="0" applyNumberFormat="1" applyFont="1" applyFill="1" applyBorder="1" applyAlignment="1" applyProtection="1">
      <alignment horizontal="center" vertical="center" shrinkToFit="1"/>
      <protection hidden="1"/>
    </xf>
    <xf numFmtId="1" fontId="7" fillId="6" borderId="13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13" xfId="0" applyNumberFormat="1" applyFont="1" applyFill="1" applyBorder="1" applyAlignment="1" applyProtection="1">
      <alignment horizontal="center" vertical="center" shrinkToFit="1"/>
      <protection hidden="1"/>
    </xf>
    <xf numFmtId="0" fontId="6" fillId="0" borderId="36" xfId="0" applyFont="1" applyFill="1" applyBorder="1" applyAlignment="1" applyProtection="1">
      <alignment horizontal="left" vertical="center" wrapText="1"/>
      <protection hidden="1"/>
    </xf>
    <xf numFmtId="1" fontId="7" fillId="6" borderId="36" xfId="0" applyNumberFormat="1" applyFont="1" applyFill="1" applyBorder="1" applyAlignment="1" applyProtection="1">
      <alignment horizontal="center" vertical="center" shrinkToFit="1"/>
      <protection hidden="1"/>
    </xf>
    <xf numFmtId="0" fontId="6" fillId="0" borderId="2" xfId="0" applyFont="1" applyFill="1" applyBorder="1" applyAlignment="1" applyProtection="1">
      <alignment horizontal="left" vertical="center" wrapText="1"/>
      <protection hidden="1"/>
    </xf>
    <xf numFmtId="1" fontId="7" fillId="6" borderId="2" xfId="0" applyNumberFormat="1" applyFont="1" applyFill="1" applyBorder="1" applyAlignment="1" applyProtection="1">
      <alignment horizontal="center" vertical="center" shrinkToFit="1"/>
      <protection hidden="1"/>
    </xf>
    <xf numFmtId="0" fontId="15" fillId="0" borderId="31" xfId="0" applyFont="1" applyFill="1" applyBorder="1" applyAlignment="1" applyProtection="1">
      <alignment horizontal="left" vertical="center" wrapText="1"/>
      <protection hidden="1"/>
    </xf>
    <xf numFmtId="0" fontId="15" fillId="0" borderId="6" xfId="0" applyFont="1" applyFill="1" applyBorder="1" applyAlignment="1" applyProtection="1">
      <alignment horizontal="left" vertical="center" wrapText="1"/>
      <protection hidden="1"/>
    </xf>
    <xf numFmtId="0" fontId="0" fillId="0" borderId="6" xfId="0" applyFill="1" applyBorder="1" applyAlignment="1" applyProtection="1">
      <alignment horizontal="left" vertical="center" wrapText="1"/>
      <protection hidden="1"/>
    </xf>
    <xf numFmtId="0" fontId="0" fillId="11" borderId="28" xfId="0" applyFill="1" applyBorder="1" applyAlignment="1" applyProtection="1">
      <alignment horizontal="center" vertical="center" wrapText="1"/>
      <protection hidden="1"/>
    </xf>
    <xf numFmtId="0" fontId="0" fillId="11" borderId="43" xfId="0" applyFill="1" applyBorder="1" applyAlignment="1" applyProtection="1">
      <alignment horizontal="center" vertical="center" wrapText="1"/>
      <protection hidden="1"/>
    </xf>
    <xf numFmtId="1" fontId="7" fillId="0" borderId="36" xfId="0" applyNumberFormat="1" applyFont="1" applyFill="1" applyBorder="1" applyAlignment="1" applyProtection="1">
      <alignment horizontal="center" vertical="center" shrinkToFit="1"/>
      <protection hidden="1"/>
    </xf>
    <xf numFmtId="0" fontId="19" fillId="11" borderId="40" xfId="0" applyFont="1" applyFill="1" applyBorder="1" applyAlignment="1" applyProtection="1">
      <alignment horizontal="center" vertical="center" wrapText="1"/>
      <protection hidden="1"/>
    </xf>
    <xf numFmtId="0" fontId="0" fillId="11" borderId="22" xfId="0" applyFill="1" applyBorder="1" applyAlignment="1" applyProtection="1">
      <alignment horizontal="center" vertical="center" wrapText="1"/>
      <protection hidden="1"/>
    </xf>
    <xf numFmtId="0" fontId="0" fillId="11" borderId="41" xfId="0" applyFill="1" applyBorder="1" applyAlignment="1" applyProtection="1">
      <alignment horizontal="center" vertical="center" wrapText="1"/>
      <protection hidden="1"/>
    </xf>
    <xf numFmtId="0" fontId="19" fillId="11" borderId="44" xfId="0" applyFont="1" applyFill="1" applyBorder="1" applyAlignment="1" applyProtection="1">
      <alignment horizontal="center" vertical="center" wrapText="1"/>
      <protection hidden="1"/>
    </xf>
    <xf numFmtId="0" fontId="19" fillId="11" borderId="45" xfId="0" applyFont="1" applyFill="1" applyBorder="1" applyAlignment="1" applyProtection="1">
      <alignment horizontal="center" vertical="center" wrapText="1"/>
      <protection hidden="1"/>
    </xf>
    <xf numFmtId="0" fontId="0" fillId="11" borderId="45" xfId="0" applyFill="1" applyBorder="1" applyAlignment="1" applyProtection="1">
      <alignment horizontal="center" vertical="center" wrapText="1"/>
      <protection hidden="1"/>
    </xf>
    <xf numFmtId="0" fontId="0" fillId="11" borderId="46" xfId="0" applyFill="1" applyBorder="1" applyAlignment="1" applyProtection="1">
      <alignment horizontal="center" vertical="center" wrapText="1"/>
      <protection hidden="1"/>
    </xf>
    <xf numFmtId="0" fontId="0" fillId="0" borderId="1" xfId="0" applyFill="1" applyBorder="1" applyAlignment="1" applyProtection="1">
      <alignment horizontal="left" vertical="center" wrapText="1"/>
      <protection hidden="1"/>
    </xf>
    <xf numFmtId="3" fontId="7" fillId="6" borderId="1" xfId="0" applyNumberFormat="1" applyFont="1" applyFill="1" applyBorder="1" applyAlignment="1" applyProtection="1">
      <alignment horizontal="center" vertical="center" shrinkToFit="1"/>
      <protection hidden="1"/>
    </xf>
    <xf numFmtId="3" fontId="7" fillId="6" borderId="11" xfId="0" applyNumberFormat="1" applyFont="1" applyFill="1" applyBorder="1" applyAlignment="1" applyProtection="1">
      <alignment horizontal="center" vertical="center" shrinkToFit="1"/>
      <protection hidden="1"/>
    </xf>
    <xf numFmtId="1" fontId="16" fillId="9" borderId="9" xfId="0" applyNumberFormat="1" applyFont="1" applyFill="1" applyBorder="1" applyAlignment="1" applyProtection="1">
      <alignment horizontal="center" vertical="center" shrinkToFit="1"/>
      <protection locked="0" hidden="1"/>
    </xf>
    <xf numFmtId="1" fontId="16" fillId="9" borderId="11" xfId="0" applyNumberFormat="1" applyFont="1" applyFill="1" applyBorder="1" applyAlignment="1" applyProtection="1">
      <alignment horizontal="center" vertical="center" shrinkToFit="1"/>
      <protection locked="0" hidden="1"/>
    </xf>
    <xf numFmtId="1" fontId="16" fillId="9" borderId="25" xfId="0" applyNumberFormat="1" applyFont="1" applyFill="1" applyBorder="1" applyAlignment="1" applyProtection="1">
      <alignment horizontal="center" vertical="center" shrinkToFit="1"/>
      <protection locked="0" hidden="1"/>
    </xf>
    <xf numFmtId="1" fontId="16" fillId="9" borderId="1" xfId="0" applyNumberFormat="1" applyFont="1" applyFill="1" applyBorder="1" applyAlignment="1" applyProtection="1">
      <alignment horizontal="center" vertical="center" shrinkToFit="1"/>
      <protection locked="0" hidden="1"/>
    </xf>
    <xf numFmtId="0" fontId="8" fillId="11" borderId="28" xfId="0" applyFont="1" applyFill="1" applyBorder="1" applyAlignment="1" applyProtection="1">
      <alignment horizontal="center" vertical="center" wrapText="1"/>
      <protection locked="0" hidden="1"/>
    </xf>
    <xf numFmtId="1" fontId="16" fillId="9" borderId="31" xfId="0" applyNumberFormat="1" applyFont="1" applyFill="1" applyBorder="1" applyAlignment="1" applyProtection="1">
      <alignment horizontal="center" vertical="center" shrinkToFit="1"/>
      <protection locked="0" hidden="1"/>
    </xf>
    <xf numFmtId="1" fontId="16" fillId="9" borderId="6" xfId="0" applyNumberFormat="1" applyFont="1" applyFill="1" applyBorder="1" applyAlignment="1" applyProtection="1">
      <alignment horizontal="center" vertical="center" shrinkToFit="1"/>
      <protection locked="0" hidden="1"/>
    </xf>
    <xf numFmtId="1" fontId="16" fillId="9" borderId="13" xfId="0" applyNumberFormat="1" applyFont="1" applyFill="1" applyBorder="1" applyAlignment="1" applyProtection="1">
      <alignment horizontal="center" vertical="center" shrinkToFit="1"/>
      <protection locked="0" hidden="1"/>
    </xf>
    <xf numFmtId="1" fontId="16" fillId="9" borderId="36" xfId="0" applyNumberFormat="1" applyFont="1" applyFill="1" applyBorder="1" applyAlignment="1" applyProtection="1">
      <alignment horizontal="center" vertical="center" shrinkToFit="1"/>
      <protection locked="0" hidden="1"/>
    </xf>
    <xf numFmtId="1" fontId="16" fillId="9" borderId="2" xfId="0" applyNumberFormat="1" applyFont="1" applyFill="1" applyBorder="1" applyAlignment="1" applyProtection="1">
      <alignment horizontal="center" vertical="center" shrinkToFit="1"/>
      <protection locked="0" hidden="1"/>
    </xf>
    <xf numFmtId="0" fontId="8" fillId="11" borderId="22" xfId="0" applyFont="1" applyFill="1" applyBorder="1" applyAlignment="1" applyProtection="1">
      <alignment horizontal="center" vertical="center" wrapText="1"/>
      <protection locked="0" hidden="1"/>
    </xf>
    <xf numFmtId="0" fontId="8" fillId="11" borderId="45" xfId="0" applyFont="1" applyFill="1" applyBorder="1" applyAlignment="1" applyProtection="1">
      <alignment horizontal="center" vertical="center" wrapText="1"/>
      <protection locked="0" hidden="1"/>
    </xf>
    <xf numFmtId="9" fontId="0" fillId="0" borderId="0" xfId="0" applyNumberFormat="1" applyFill="1" applyBorder="1" applyAlignment="1" applyProtection="1">
      <alignment horizontal="left" vertical="center"/>
      <protection hidden="1"/>
    </xf>
    <xf numFmtId="0" fontId="34" fillId="12" borderId="47" xfId="0" applyFont="1" applyFill="1" applyBorder="1" applyAlignment="1" applyProtection="1">
      <alignment horizontal="right" vertical="center"/>
      <protection hidden="1"/>
    </xf>
    <xf numFmtId="3" fontId="35" fillId="0" borderId="48" xfId="0" applyNumberFormat="1" applyFont="1" applyFill="1" applyBorder="1" applyAlignment="1" applyProtection="1">
      <alignment horizontal="center" vertical="center"/>
      <protection hidden="1"/>
    </xf>
    <xf numFmtId="3" fontId="35" fillId="0" borderId="49" xfId="0" applyNumberFormat="1" applyFont="1" applyFill="1" applyBorder="1" applyAlignment="1" applyProtection="1">
      <alignment horizontal="center" vertical="center"/>
      <protection hidden="1"/>
    </xf>
    <xf numFmtId="3" fontId="35" fillId="0" borderId="42" xfId="0" applyNumberFormat="1" applyFont="1" applyFill="1" applyBorder="1" applyAlignment="1" applyProtection="1">
      <alignment horizontal="center" vertical="center"/>
      <protection hidden="1"/>
    </xf>
    <xf numFmtId="3" fontId="35" fillId="0" borderId="28" xfId="0" applyNumberFormat="1" applyFont="1" applyFill="1" applyBorder="1" applyAlignment="1" applyProtection="1">
      <alignment horizontal="center" vertical="center"/>
      <protection hidden="1"/>
    </xf>
    <xf numFmtId="0" fontId="29" fillId="0" borderId="50" xfId="0" applyFont="1" applyFill="1" applyBorder="1" applyAlignment="1" applyProtection="1">
      <alignment vertical="center"/>
      <protection locked="0" hidden="1"/>
    </xf>
    <xf numFmtId="0" fontId="29" fillId="10" borderId="50" xfId="0" applyFont="1" applyFill="1" applyBorder="1" applyAlignment="1" applyProtection="1">
      <alignment vertical="center"/>
      <protection locked="0" hidden="1"/>
    </xf>
    <xf numFmtId="0" fontId="29" fillId="0" borderId="50" xfId="0" applyFont="1" applyFill="1" applyBorder="1" applyAlignment="1" applyProtection="1">
      <alignment horizontal="left" vertical="center"/>
      <protection locked="0" hidden="1"/>
    </xf>
    <xf numFmtId="0" fontId="29" fillId="10" borderId="50" xfId="0" applyFont="1" applyFill="1" applyBorder="1" applyAlignment="1" applyProtection="1">
      <alignment horizontal="left" vertical="center"/>
      <protection locked="0" hidden="1"/>
    </xf>
    <xf numFmtId="1" fontId="7" fillId="13" borderId="55" xfId="0" applyNumberFormat="1" applyFont="1" applyFill="1" applyBorder="1" applyAlignment="1" applyProtection="1">
      <alignment horizontal="center" vertical="center" shrinkToFit="1"/>
      <protection hidden="1"/>
    </xf>
    <xf numFmtId="1" fontId="7" fillId="13" borderId="50" xfId="0" applyNumberFormat="1" applyFont="1" applyFill="1" applyBorder="1" applyAlignment="1" applyProtection="1">
      <alignment horizontal="center" vertical="center" shrinkToFit="1"/>
      <protection hidden="1"/>
    </xf>
    <xf numFmtId="1" fontId="7" fillId="13" borderId="56" xfId="0" applyNumberFormat="1" applyFont="1" applyFill="1" applyBorder="1" applyAlignment="1" applyProtection="1">
      <alignment horizontal="center" vertical="center" shrinkToFit="1"/>
      <protection hidden="1"/>
    </xf>
    <xf numFmtId="0" fontId="30" fillId="0" borderId="51" xfId="0" applyFont="1" applyFill="1" applyBorder="1" applyAlignment="1" applyProtection="1">
      <alignment horizontal="right" vertical="center"/>
      <protection hidden="1"/>
    </xf>
    <xf numFmtId="0" fontId="30" fillId="0" borderId="52" xfId="0" applyFont="1" applyFill="1" applyBorder="1" applyAlignment="1" applyProtection="1">
      <alignment horizontal="right" vertical="center"/>
      <protection hidden="1"/>
    </xf>
    <xf numFmtId="0" fontId="30" fillId="14" borderId="52" xfId="0" applyFont="1" applyFill="1" applyBorder="1" applyAlignment="1" applyProtection="1">
      <alignment horizontal="right" vertical="center"/>
      <protection hidden="1"/>
    </xf>
    <xf numFmtId="0" fontId="30" fillId="0" borderId="58" xfId="0" applyFont="1" applyFill="1" applyBorder="1" applyAlignment="1" applyProtection="1">
      <alignment horizontal="right" vertical="center"/>
      <protection hidden="1"/>
    </xf>
    <xf numFmtId="0" fontId="20" fillId="0" borderId="0" xfId="0" applyFont="1" applyFill="1" applyBorder="1" applyAlignment="1" applyProtection="1">
      <alignment horizontal="left" vertical="center" wrapText="1"/>
      <protection hidden="1"/>
    </xf>
    <xf numFmtId="1" fontId="0" fillId="0" borderId="0" xfId="0" applyNumberFormat="1" applyFill="1" applyBorder="1" applyAlignment="1" applyProtection="1">
      <alignment horizontal="left" vertic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65" fontId="0" fillId="0" borderId="0" xfId="0" applyNumberFormat="1" applyFill="1" applyBorder="1" applyAlignment="1" applyProtection="1">
      <alignment horizontal="center" vertical="center"/>
      <protection hidden="1"/>
    </xf>
    <xf numFmtId="0" fontId="31" fillId="0" borderId="54" xfId="0" applyFont="1" applyFill="1" applyBorder="1" applyAlignment="1" applyProtection="1">
      <alignment horizontal="center" vertical="center"/>
      <protection hidden="1"/>
    </xf>
    <xf numFmtId="1" fontId="0" fillId="0" borderId="54" xfId="0" applyNumberFormat="1" applyFill="1" applyBorder="1" applyAlignment="1" applyProtection="1">
      <alignment horizontal="center" vertical="center"/>
      <protection hidden="1"/>
    </xf>
    <xf numFmtId="166" fontId="0" fillId="0" borderId="54" xfId="0" applyNumberFormat="1" applyFill="1" applyBorder="1" applyAlignment="1" applyProtection="1">
      <alignment horizontal="center" vertical="center"/>
      <protection hidden="1"/>
    </xf>
    <xf numFmtId="0" fontId="0" fillId="0" borderId="54" xfId="0" applyFill="1" applyBorder="1" applyAlignment="1" applyProtection="1">
      <alignment horizontal="center" vertical="center"/>
      <protection hidden="1"/>
    </xf>
    <xf numFmtId="1" fontId="7" fillId="6" borderId="15" xfId="0" applyNumberFormat="1" applyFont="1" applyFill="1" applyBorder="1" applyAlignment="1" applyProtection="1">
      <alignment horizontal="center" vertical="center" shrinkToFit="1"/>
      <protection hidden="1"/>
    </xf>
    <xf numFmtId="1" fontId="7" fillId="6" borderId="59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60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61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62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63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64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65" xfId="0" applyNumberFormat="1" applyFont="1" applyFill="1" applyBorder="1" applyAlignment="1" applyProtection="1">
      <alignment horizontal="center" vertical="center" shrinkToFit="1"/>
      <protection hidden="1"/>
    </xf>
    <xf numFmtId="1" fontId="7" fillId="13" borderId="7" xfId="0" applyNumberFormat="1" applyFont="1" applyFill="1" applyBorder="1" applyAlignment="1" applyProtection="1">
      <alignment horizontal="center" vertical="center" shrinkToFit="1"/>
      <protection hidden="1"/>
    </xf>
    <xf numFmtId="1" fontId="7" fillId="13" borderId="66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67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68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69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70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71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72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73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74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75" xfId="0" applyNumberFormat="1" applyFont="1" applyFill="1" applyBorder="1" applyAlignment="1" applyProtection="1">
      <alignment horizontal="center" vertical="center" shrinkToFit="1"/>
      <protection hidden="1"/>
    </xf>
    <xf numFmtId="0" fontId="6" fillId="0" borderId="15" xfId="0" applyFont="1" applyFill="1" applyBorder="1" applyAlignment="1" applyProtection="1">
      <alignment horizontal="left" vertical="center" wrapText="1"/>
      <protection hidden="1"/>
    </xf>
    <xf numFmtId="0" fontId="6" fillId="0" borderId="4" xfId="0" applyFont="1" applyFill="1" applyBorder="1" applyAlignment="1" applyProtection="1">
      <alignment horizontal="left" vertical="center" wrapText="1"/>
      <protection hidden="1"/>
    </xf>
    <xf numFmtId="1" fontId="13" fillId="6" borderId="76" xfId="0" applyNumberFormat="1" applyFont="1" applyFill="1" applyBorder="1" applyAlignment="1" applyProtection="1">
      <alignment horizontal="center" vertical="center" shrinkToFit="1"/>
      <protection hidden="1"/>
    </xf>
    <xf numFmtId="1" fontId="16" fillId="9" borderId="32" xfId="0" applyNumberFormat="1" applyFont="1" applyFill="1" applyBorder="1" applyAlignment="1" applyProtection="1">
      <alignment horizontal="center" vertical="center" shrinkToFit="1"/>
      <protection locked="0" hidden="1"/>
    </xf>
    <xf numFmtId="1" fontId="16" fillId="9" borderId="34" xfId="0" applyNumberFormat="1" applyFont="1" applyFill="1" applyBorder="1" applyAlignment="1" applyProtection="1">
      <alignment horizontal="center" vertical="center" shrinkToFit="1"/>
      <protection locked="0" hidden="1"/>
    </xf>
    <xf numFmtId="1" fontId="15" fillId="9" borderId="80" xfId="0" applyNumberFormat="1" applyFont="1" applyFill="1" applyBorder="1" applyAlignment="1" applyProtection="1">
      <alignment horizontal="center" vertical="center" shrinkToFit="1"/>
      <protection locked="0" hidden="1"/>
    </xf>
    <xf numFmtId="1" fontId="15" fillId="9" borderId="26" xfId="0" applyNumberFormat="1" applyFont="1" applyFill="1" applyBorder="1" applyAlignment="1" applyProtection="1">
      <alignment horizontal="center" vertical="center" shrinkToFit="1"/>
      <protection locked="0" hidden="1"/>
    </xf>
    <xf numFmtId="1" fontId="21" fillId="9" borderId="26" xfId="0" applyNumberFormat="1" applyFont="1" applyFill="1" applyBorder="1" applyAlignment="1" applyProtection="1">
      <alignment horizontal="center" vertical="center" shrinkToFit="1"/>
      <protection locked="0" hidden="1"/>
    </xf>
    <xf numFmtId="1" fontId="16" fillId="9" borderId="26" xfId="0" applyNumberFormat="1" applyFont="1" applyFill="1" applyBorder="1" applyAlignment="1" applyProtection="1">
      <alignment horizontal="center" vertical="center" shrinkToFit="1"/>
      <protection locked="0" hidden="1"/>
    </xf>
    <xf numFmtId="1" fontId="16" fillId="9" borderId="12" xfId="0" applyNumberFormat="1" applyFont="1" applyFill="1" applyBorder="1" applyAlignment="1" applyProtection="1">
      <alignment horizontal="center" vertical="center" shrinkToFit="1"/>
      <protection locked="0" hidden="1"/>
    </xf>
    <xf numFmtId="1" fontId="7" fillId="6" borderId="4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81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82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83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54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30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57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53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35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37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84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85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86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87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88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89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90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91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92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93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94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95" xfId="0" applyNumberFormat="1" applyFont="1" applyFill="1" applyBorder="1" applyAlignment="1" applyProtection="1">
      <alignment horizontal="center" vertical="center" shrinkToFit="1"/>
      <protection hidden="1"/>
    </xf>
    <xf numFmtId="1" fontId="7" fillId="6" borderId="96" xfId="0" applyNumberFormat="1" applyFont="1" applyFill="1" applyBorder="1" applyAlignment="1" applyProtection="1">
      <alignment horizontal="center" vertical="center" shrinkToFit="1"/>
      <protection hidden="1"/>
    </xf>
    <xf numFmtId="1" fontId="13" fillId="6" borderId="55" xfId="0" applyNumberFormat="1" applyFont="1" applyFill="1" applyBorder="1" applyAlignment="1" applyProtection="1">
      <alignment horizontal="center" vertical="center" shrinkToFit="1"/>
      <protection hidden="1"/>
    </xf>
    <xf numFmtId="1" fontId="7" fillId="6" borderId="55" xfId="0" applyNumberFormat="1" applyFont="1" applyFill="1" applyBorder="1" applyAlignment="1" applyProtection="1">
      <alignment horizontal="center" vertical="center" shrinkToFit="1"/>
      <protection hidden="1"/>
    </xf>
    <xf numFmtId="1" fontId="7" fillId="6" borderId="97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38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39" xfId="0" applyNumberFormat="1" applyFont="1" applyFill="1" applyBorder="1" applyAlignment="1" applyProtection="1">
      <alignment horizontal="center" vertical="center" shrinkToFit="1"/>
      <protection hidden="1"/>
    </xf>
    <xf numFmtId="0" fontId="6" fillId="0" borderId="98" xfId="0" applyFont="1" applyFill="1" applyBorder="1" applyAlignment="1" applyProtection="1">
      <alignment horizontal="left" vertical="center" wrapText="1"/>
      <protection hidden="1"/>
    </xf>
    <xf numFmtId="1" fontId="16" fillId="9" borderId="98" xfId="0" applyNumberFormat="1" applyFont="1" applyFill="1" applyBorder="1" applyAlignment="1" applyProtection="1">
      <alignment horizontal="center" vertical="center" shrinkToFit="1"/>
      <protection locked="0" hidden="1"/>
    </xf>
    <xf numFmtId="1" fontId="7" fillId="13" borderId="47" xfId="0" applyNumberFormat="1" applyFont="1" applyFill="1" applyBorder="1" applyAlignment="1" applyProtection="1">
      <alignment horizontal="center" vertical="center" shrinkToFit="1"/>
      <protection hidden="1"/>
    </xf>
    <xf numFmtId="0" fontId="0" fillId="11" borderId="41" xfId="0" applyFill="1" applyBorder="1" applyAlignment="1" applyProtection="1">
      <alignment horizontal="left" vertical="center" wrapText="1"/>
      <protection hidden="1"/>
    </xf>
    <xf numFmtId="1" fontId="7" fillId="6" borderId="101" xfId="0" applyNumberFormat="1" applyFont="1" applyFill="1" applyBorder="1" applyAlignment="1" applyProtection="1">
      <alignment horizontal="center" vertical="center" shrinkToFit="1"/>
      <protection hidden="1"/>
    </xf>
    <xf numFmtId="3" fontId="35" fillId="0" borderId="0" xfId="0" applyNumberFormat="1" applyFont="1" applyFill="1" applyBorder="1" applyAlignment="1" applyProtection="1">
      <alignment horizontal="center" vertical="center"/>
      <protection hidden="1"/>
    </xf>
    <xf numFmtId="165" fontId="47" fillId="0" borderId="87" xfId="1" applyNumberFormat="1" applyFont="1" applyBorder="1" applyAlignment="1" applyProtection="1">
      <alignment horizontal="center" vertical="center" wrapText="1"/>
      <protection hidden="1"/>
    </xf>
    <xf numFmtId="4" fontId="47" fillId="0" borderId="84" xfId="1" applyNumberFormat="1" applyFont="1" applyBorder="1" applyAlignment="1" applyProtection="1">
      <alignment horizontal="center" vertical="center" wrapText="1"/>
      <protection hidden="1"/>
    </xf>
    <xf numFmtId="1" fontId="47" fillId="0" borderId="84" xfId="1" applyNumberFormat="1" applyFont="1" applyBorder="1" applyAlignment="1" applyProtection="1">
      <alignment horizontal="center" vertical="center" wrapText="1"/>
      <protection hidden="1"/>
    </xf>
    <xf numFmtId="4" fontId="47" fillId="0" borderId="87" xfId="1" applyNumberFormat="1" applyFont="1" applyBorder="1" applyAlignment="1" applyProtection="1">
      <alignment horizontal="center" vertical="center" wrapText="1"/>
      <protection hidden="1"/>
    </xf>
    <xf numFmtId="1" fontId="47" fillId="0" borderId="87" xfId="1" applyNumberFormat="1" applyFont="1" applyBorder="1" applyAlignment="1" applyProtection="1">
      <alignment horizontal="center" vertical="center" wrapText="1"/>
      <protection hidden="1"/>
    </xf>
    <xf numFmtId="0" fontId="49" fillId="0" borderId="0" xfId="1" applyFont="1" applyAlignment="1" applyProtection="1">
      <alignment vertical="center" wrapText="1"/>
      <protection hidden="1"/>
    </xf>
    <xf numFmtId="4" fontId="49" fillId="0" borderId="0" xfId="1" applyNumberFormat="1" applyFont="1" applyAlignment="1" applyProtection="1">
      <alignment vertical="center" wrapText="1"/>
      <protection hidden="1"/>
    </xf>
    <xf numFmtId="3" fontId="49" fillId="0" borderId="0" xfId="1" applyNumberFormat="1" applyFont="1" applyAlignment="1" applyProtection="1">
      <alignment vertical="center" wrapText="1"/>
      <protection hidden="1"/>
    </xf>
    <xf numFmtId="165" fontId="49" fillId="0" borderId="0" xfId="1" applyNumberFormat="1" applyFont="1" applyAlignment="1" applyProtection="1">
      <alignment vertical="center" wrapText="1"/>
      <protection hidden="1"/>
    </xf>
    <xf numFmtId="1" fontId="49" fillId="0" borderId="0" xfId="1" applyNumberFormat="1" applyFont="1" applyAlignment="1" applyProtection="1">
      <alignment vertical="center" wrapText="1"/>
      <protection hidden="1"/>
    </xf>
    <xf numFmtId="4" fontId="40" fillId="0" borderId="105" xfId="1" applyNumberFormat="1" applyFont="1" applyBorder="1" applyAlignment="1" applyProtection="1">
      <alignment horizontal="center" vertical="center" wrapText="1"/>
      <protection hidden="1"/>
    </xf>
    <xf numFmtId="3" fontId="40" fillId="0" borderId="99" xfId="1" applyNumberFormat="1" applyFont="1" applyBorder="1" applyAlignment="1" applyProtection="1">
      <alignment horizontal="center" vertical="center" wrapText="1"/>
      <protection hidden="1"/>
    </xf>
    <xf numFmtId="165" fontId="40" fillId="0" borderId="105" xfId="1" applyNumberFormat="1" applyFont="1" applyBorder="1" applyAlignment="1" applyProtection="1">
      <alignment horizontal="center" vertical="center" wrapText="1"/>
      <protection hidden="1"/>
    </xf>
    <xf numFmtId="1" fontId="40" fillId="0" borderId="81" xfId="1" applyNumberFormat="1" applyFont="1" applyBorder="1" applyAlignment="1" applyProtection="1">
      <alignment horizontal="center" vertical="center" wrapText="1"/>
      <protection hidden="1"/>
    </xf>
    <xf numFmtId="4" fontId="40" fillId="0" borderId="83" xfId="1" applyNumberFormat="1" applyFont="1" applyBorder="1" applyAlignment="1" applyProtection="1">
      <alignment horizontal="center" vertical="center" wrapText="1"/>
      <protection hidden="1"/>
    </xf>
    <xf numFmtId="4" fontId="39" fillId="0" borderId="88" xfId="1" applyNumberFormat="1" applyFont="1" applyBorder="1" applyAlignment="1" applyProtection="1">
      <alignment horizontal="center" vertical="center" wrapText="1"/>
      <protection hidden="1"/>
    </xf>
    <xf numFmtId="3" fontId="39" fillId="0" borderId="88" xfId="1" applyNumberFormat="1" applyFont="1" applyBorder="1" applyAlignment="1" applyProtection="1">
      <alignment horizontal="center" vertical="center" wrapText="1"/>
      <protection hidden="1"/>
    </xf>
    <xf numFmtId="165" fontId="39" fillId="0" borderId="88" xfId="1" applyNumberFormat="1" applyFont="1" applyBorder="1" applyAlignment="1" applyProtection="1">
      <alignment horizontal="center" vertical="center" wrapText="1"/>
      <protection hidden="1"/>
    </xf>
    <xf numFmtId="9" fontId="50" fillId="18" borderId="0" xfId="2" applyFont="1" applyFill="1" applyBorder="1" applyAlignment="1" applyProtection="1">
      <alignment horizontal="center" vertical="center"/>
      <protection hidden="1"/>
    </xf>
    <xf numFmtId="3" fontId="47" fillId="0" borderId="108" xfId="1" applyNumberFormat="1" applyFont="1" applyBorder="1" applyAlignment="1" applyProtection="1">
      <alignment horizontal="center" vertical="center" wrapText="1"/>
      <protection hidden="1"/>
    </xf>
    <xf numFmtId="165" fontId="47" fillId="0" borderId="112" xfId="1" applyNumberFormat="1" applyFont="1" applyBorder="1" applyAlignment="1" applyProtection="1">
      <alignment horizontal="center" vertical="center" wrapText="1"/>
      <protection hidden="1"/>
    </xf>
    <xf numFmtId="165" fontId="47" fillId="0" borderId="113" xfId="1" applyNumberFormat="1" applyFont="1" applyBorder="1" applyAlignment="1" applyProtection="1">
      <alignment horizontal="center" vertical="center" wrapText="1"/>
      <protection hidden="1"/>
    </xf>
    <xf numFmtId="1" fontId="47" fillId="0" borderId="110" xfId="1" applyNumberFormat="1" applyFont="1" applyBorder="1" applyAlignment="1" applyProtection="1">
      <alignment horizontal="center" vertical="center" wrapText="1"/>
      <protection hidden="1"/>
    </xf>
    <xf numFmtId="1" fontId="47" fillId="0" borderId="111" xfId="1" applyNumberFormat="1" applyFont="1" applyBorder="1" applyAlignment="1" applyProtection="1">
      <alignment horizontal="center" vertical="center" wrapText="1"/>
      <protection hidden="1"/>
    </xf>
    <xf numFmtId="3" fontId="0" fillId="0" borderId="0" xfId="0" applyNumberFormat="1" applyFill="1" applyBorder="1" applyAlignment="1" applyProtection="1">
      <alignment horizontal="left" vertical="center"/>
      <protection hidden="1"/>
    </xf>
    <xf numFmtId="3" fontId="47" fillId="0" borderId="109" xfId="1" applyNumberFormat="1" applyFont="1" applyBorder="1" applyAlignment="1" applyProtection="1">
      <alignment horizontal="center" vertical="center" wrapText="1"/>
      <protection hidden="1"/>
    </xf>
    <xf numFmtId="4" fontId="47" fillId="12" borderId="87" xfId="1" applyNumberFormat="1" applyFont="1" applyFill="1" applyBorder="1" applyAlignment="1" applyProtection="1">
      <alignment horizontal="center" vertical="center" wrapText="1"/>
      <protection hidden="1"/>
    </xf>
    <xf numFmtId="165" fontId="47" fillId="12" borderId="87" xfId="1" applyNumberFormat="1" applyFont="1" applyFill="1" applyBorder="1" applyAlignment="1" applyProtection="1">
      <alignment horizontal="center" vertical="center" wrapText="1"/>
      <protection hidden="1"/>
    </xf>
    <xf numFmtId="1" fontId="47" fillId="12" borderId="87" xfId="1" applyNumberFormat="1" applyFont="1" applyFill="1" applyBorder="1" applyAlignment="1" applyProtection="1">
      <alignment horizontal="center" vertical="center" wrapText="1"/>
      <protection hidden="1"/>
    </xf>
    <xf numFmtId="1" fontId="0" fillId="0" borderId="88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left"/>
      <protection hidden="1"/>
    </xf>
    <xf numFmtId="0" fontId="0" fillId="0" borderId="0" xfId="0" applyFill="1" applyBorder="1" applyAlignment="1" applyProtection="1">
      <alignment horizontal="center"/>
      <protection hidden="1"/>
    </xf>
    <xf numFmtId="165" fontId="0" fillId="0" borderId="0" xfId="0" applyNumberFormat="1" applyFill="1" applyBorder="1" applyAlignment="1" applyProtection="1">
      <alignment horizontal="center"/>
      <protection hidden="1"/>
    </xf>
    <xf numFmtId="0" fontId="4" fillId="0" borderId="0" xfId="0" applyFont="1" applyFill="1" applyBorder="1" applyAlignment="1" applyProtection="1">
      <alignment horizontal="center" wrapText="1"/>
      <protection hidden="1"/>
    </xf>
    <xf numFmtId="0" fontId="2" fillId="0" borderId="0" xfId="0" applyFont="1" applyFill="1" applyBorder="1" applyAlignment="1" applyProtection="1">
      <alignment horizontal="center" wrapText="1"/>
      <protection hidden="1"/>
    </xf>
    <xf numFmtId="0" fontId="31" fillId="0" borderId="54" xfId="0" applyFont="1" applyFill="1" applyBorder="1" applyAlignment="1" applyProtection="1">
      <alignment horizontal="center"/>
      <protection hidden="1"/>
    </xf>
    <xf numFmtId="0" fontId="0" fillId="0" borderId="88" xfId="0" applyFill="1" applyBorder="1" applyAlignment="1" applyProtection="1">
      <alignment horizontal="center" vertical="center"/>
      <protection hidden="1"/>
    </xf>
    <xf numFmtId="0" fontId="9" fillId="0" borderId="11" xfId="0" applyFont="1" applyFill="1" applyBorder="1" applyAlignment="1" applyProtection="1">
      <alignment horizontal="left" vertical="center" wrapText="1"/>
      <protection hidden="1"/>
    </xf>
    <xf numFmtId="0" fontId="9" fillId="0" borderId="9" xfId="0" applyFont="1" applyFill="1" applyBorder="1" applyAlignment="1" applyProtection="1">
      <alignment horizontal="left" vertical="center" wrapText="1"/>
      <protection hidden="1"/>
    </xf>
    <xf numFmtId="3" fontId="47" fillId="0" borderId="88" xfId="1" applyNumberFormat="1" applyFont="1" applyBorder="1" applyAlignment="1" applyProtection="1">
      <alignment horizontal="center" vertical="center" wrapText="1"/>
      <protection hidden="1"/>
    </xf>
    <xf numFmtId="3" fontId="48" fillId="0" borderId="77" xfId="3" applyNumberFormat="1" applyFont="1" applyBorder="1" applyAlignment="1" applyProtection="1">
      <alignment horizontal="center" vertical="center"/>
      <protection hidden="1"/>
    </xf>
    <xf numFmtId="3" fontId="0" fillId="0" borderId="88" xfId="0" applyNumberFormat="1" applyFill="1" applyBorder="1" applyAlignment="1" applyProtection="1">
      <alignment horizontal="center" vertical="center"/>
      <protection hidden="1"/>
    </xf>
    <xf numFmtId="9" fontId="0" fillId="0" borderId="114" xfId="0" applyNumberFormat="1" applyFill="1" applyBorder="1" applyAlignment="1" applyProtection="1">
      <alignment horizontal="center" vertical="center"/>
      <protection hidden="1"/>
    </xf>
    <xf numFmtId="9" fontId="35" fillId="0" borderId="0" xfId="0" applyNumberFormat="1" applyFont="1" applyFill="1" applyBorder="1" applyAlignment="1" applyProtection="1">
      <alignment horizontal="center" vertical="center"/>
      <protection hidden="1"/>
    </xf>
    <xf numFmtId="3" fontId="0" fillId="0" borderId="0" xfId="0" applyNumberFormat="1" applyFill="1" applyBorder="1" applyAlignment="1" applyProtection="1">
      <alignment horizontal="center" vertical="center"/>
      <protection hidden="1"/>
    </xf>
    <xf numFmtId="3" fontId="47" fillId="0" borderId="115" xfId="1" applyNumberFormat="1" applyFont="1" applyBorder="1" applyAlignment="1" applyProtection="1">
      <alignment horizontal="center" vertical="center" wrapText="1"/>
      <protection hidden="1"/>
    </xf>
    <xf numFmtId="3" fontId="47" fillId="0" borderId="116" xfId="1" applyNumberFormat="1" applyFont="1" applyBorder="1" applyAlignment="1" applyProtection="1">
      <alignment horizontal="center" vertical="center" wrapText="1"/>
      <protection hidden="1"/>
    </xf>
    <xf numFmtId="3" fontId="47" fillId="0" borderId="117" xfId="1" applyNumberFormat="1" applyFont="1" applyBorder="1" applyAlignment="1" applyProtection="1">
      <alignment horizontal="center" vertical="center" wrapText="1"/>
      <protection hidden="1"/>
    </xf>
    <xf numFmtId="4" fontId="47" fillId="0" borderId="115" xfId="1" applyNumberFormat="1" applyFont="1" applyBorder="1" applyAlignment="1" applyProtection="1">
      <alignment horizontal="center" vertical="center" wrapText="1"/>
      <protection hidden="1"/>
    </xf>
    <xf numFmtId="4" fontId="47" fillId="0" borderId="116" xfId="1" applyNumberFormat="1" applyFont="1" applyBorder="1" applyAlignment="1" applyProtection="1">
      <alignment horizontal="center" vertical="center" wrapText="1"/>
      <protection hidden="1"/>
    </xf>
    <xf numFmtId="4" fontId="47" fillId="0" borderId="117" xfId="1" applyNumberFormat="1" applyFont="1" applyBorder="1" applyAlignment="1" applyProtection="1">
      <alignment horizontal="center" vertical="center" wrapText="1"/>
      <protection hidden="1"/>
    </xf>
    <xf numFmtId="1" fontId="7" fillId="5" borderId="118" xfId="0" applyNumberFormat="1" applyFont="1" applyFill="1" applyBorder="1" applyAlignment="1" applyProtection="1">
      <alignment horizontal="center" vertical="center" shrinkToFit="1"/>
      <protection hidden="1"/>
    </xf>
    <xf numFmtId="1" fontId="7" fillId="5" borderId="119" xfId="0" applyNumberFormat="1" applyFont="1" applyFill="1" applyBorder="1" applyAlignment="1" applyProtection="1">
      <alignment horizontal="center" vertical="center" shrinkToFit="1"/>
      <protection hidden="1"/>
    </xf>
    <xf numFmtId="1" fontId="7" fillId="5" borderId="120" xfId="0" applyNumberFormat="1" applyFont="1" applyFill="1" applyBorder="1" applyAlignment="1" applyProtection="1">
      <alignment horizontal="center" vertical="center" shrinkToFit="1"/>
      <protection hidden="1"/>
    </xf>
    <xf numFmtId="1" fontId="7" fillId="5" borderId="121" xfId="0" applyNumberFormat="1" applyFont="1" applyFill="1" applyBorder="1" applyAlignment="1" applyProtection="1">
      <alignment horizontal="center" vertical="center" shrinkToFit="1"/>
      <protection hidden="1"/>
    </xf>
    <xf numFmtId="1" fontId="7" fillId="5" borderId="122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100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98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123" xfId="0" applyNumberFormat="1" applyFont="1" applyFill="1" applyBorder="1" applyAlignment="1" applyProtection="1">
      <alignment horizontal="center" vertical="center" shrinkToFit="1"/>
      <protection hidden="1"/>
    </xf>
    <xf numFmtId="1" fontId="7" fillId="5" borderId="124" xfId="0" applyNumberFormat="1" applyFont="1" applyFill="1" applyBorder="1" applyAlignment="1" applyProtection="1">
      <alignment horizontal="center" vertical="center" shrinkToFit="1"/>
      <protection hidden="1"/>
    </xf>
    <xf numFmtId="1" fontId="7" fillId="6" borderId="108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77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108" xfId="0" applyNumberFormat="1" applyFont="1" applyFill="1" applyBorder="1" applyAlignment="1" applyProtection="1">
      <alignment horizontal="center" vertical="center" shrinkToFit="1"/>
      <protection hidden="1"/>
    </xf>
    <xf numFmtId="1" fontId="7" fillId="6" borderId="109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78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109" xfId="0" applyNumberFormat="1" applyFont="1" applyFill="1" applyBorder="1" applyAlignment="1" applyProtection="1">
      <alignment horizontal="center" vertical="center" shrinkToFit="1"/>
      <protection hidden="1"/>
    </xf>
    <xf numFmtId="1" fontId="13" fillId="6" borderId="92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79" xfId="0" applyNumberFormat="1" applyFont="1" applyFill="1" applyBorder="1" applyAlignment="1" applyProtection="1">
      <alignment horizontal="center" vertical="center" shrinkToFit="1"/>
      <protection hidden="1"/>
    </xf>
    <xf numFmtId="1" fontId="7" fillId="5" borderId="125" xfId="0" applyNumberFormat="1" applyFont="1" applyFill="1" applyBorder="1" applyAlignment="1" applyProtection="1">
      <alignment horizontal="center" vertical="center" shrinkToFit="1"/>
      <protection hidden="1"/>
    </xf>
    <xf numFmtId="1" fontId="7" fillId="5" borderId="126" xfId="0" applyNumberFormat="1" applyFont="1" applyFill="1" applyBorder="1" applyAlignment="1" applyProtection="1">
      <alignment horizontal="center" vertical="center" shrinkToFit="1"/>
      <protection hidden="1"/>
    </xf>
    <xf numFmtId="1" fontId="7" fillId="5" borderId="127" xfId="0" applyNumberFormat="1" applyFont="1" applyFill="1" applyBorder="1" applyAlignment="1" applyProtection="1">
      <alignment horizontal="center" vertical="center" shrinkToFit="1"/>
      <protection hidden="1"/>
    </xf>
    <xf numFmtId="1" fontId="7" fillId="6" borderId="92" xfId="0" applyNumberFormat="1" applyFont="1" applyFill="1" applyBorder="1" applyAlignment="1" applyProtection="1">
      <alignment horizontal="center" vertical="center" shrinkToFit="1"/>
      <protection hidden="1"/>
    </xf>
    <xf numFmtId="0" fontId="32" fillId="0" borderId="54" xfId="0" applyFont="1" applyFill="1" applyBorder="1" applyAlignment="1" applyProtection="1">
      <alignment horizontal="center" vertical="center"/>
      <protection hidden="1"/>
    </xf>
    <xf numFmtId="0" fontId="32" fillId="0" borderId="88" xfId="0" applyFont="1" applyFill="1" applyBorder="1" applyAlignment="1" applyProtection="1">
      <alignment horizontal="left" vertical="center"/>
      <protection hidden="1"/>
    </xf>
    <xf numFmtId="1" fontId="32" fillId="0" borderId="88" xfId="0" applyNumberFormat="1" applyFont="1" applyFill="1" applyBorder="1" applyAlignment="1" applyProtection="1">
      <alignment horizontal="center" vertical="center"/>
      <protection hidden="1"/>
    </xf>
    <xf numFmtId="4" fontId="47" fillId="0" borderId="125" xfId="1" applyNumberFormat="1" applyFont="1" applyBorder="1" applyAlignment="1" applyProtection="1">
      <alignment horizontal="center" vertical="center" wrapText="1"/>
      <protection hidden="1"/>
    </xf>
    <xf numFmtId="4" fontId="47" fillId="0" borderId="126" xfId="1" applyNumberFormat="1" applyFont="1" applyBorder="1" applyAlignment="1" applyProtection="1">
      <alignment horizontal="center" vertical="center" wrapText="1"/>
      <protection hidden="1"/>
    </xf>
    <xf numFmtId="4" fontId="47" fillId="0" borderId="128" xfId="1" applyNumberFormat="1" applyFont="1" applyBorder="1" applyAlignment="1" applyProtection="1">
      <alignment horizontal="center" vertical="center" wrapText="1"/>
      <protection hidden="1"/>
    </xf>
    <xf numFmtId="3" fontId="47" fillId="12" borderId="108" xfId="1" applyNumberFormat="1" applyFont="1" applyFill="1" applyBorder="1" applyAlignment="1" applyProtection="1">
      <alignment horizontal="center" vertical="center" wrapText="1"/>
      <protection hidden="1"/>
    </xf>
    <xf numFmtId="3" fontId="47" fillId="12" borderId="109" xfId="1" applyNumberFormat="1" applyFont="1" applyFill="1" applyBorder="1" applyAlignment="1" applyProtection="1">
      <alignment horizontal="center" vertical="center" wrapText="1"/>
      <protection hidden="1"/>
    </xf>
    <xf numFmtId="4" fontId="47" fillId="12" borderId="84" xfId="1" applyNumberFormat="1" applyFont="1" applyFill="1" applyBorder="1" applyAlignment="1" applyProtection="1">
      <alignment horizontal="center" vertical="center" wrapText="1"/>
      <protection hidden="1"/>
    </xf>
    <xf numFmtId="4" fontId="47" fillId="12" borderId="77" xfId="1" applyNumberFormat="1" applyFont="1" applyFill="1" applyBorder="1" applyAlignment="1" applyProtection="1">
      <alignment horizontal="center" vertical="center" wrapText="1"/>
      <protection hidden="1"/>
    </xf>
    <xf numFmtId="3" fontId="47" fillId="12" borderId="116" xfId="1" applyNumberFormat="1" applyFont="1" applyFill="1" applyBorder="1" applyAlignment="1" applyProtection="1">
      <alignment horizontal="center" vertical="center" wrapText="1"/>
      <protection hidden="1"/>
    </xf>
    <xf numFmtId="0" fontId="52" fillId="0" borderId="7" xfId="0" applyFont="1" applyFill="1" applyBorder="1" applyAlignment="1" applyProtection="1">
      <alignment vertical="center"/>
      <protection locked="0" hidden="1"/>
    </xf>
    <xf numFmtId="0" fontId="22" fillId="10" borderId="7" xfId="0" applyNumberFormat="1" applyFont="1" applyFill="1" applyBorder="1" applyAlignment="1" applyProtection="1">
      <alignment horizontal="left" vertical="center"/>
      <protection hidden="1"/>
    </xf>
    <xf numFmtId="0" fontId="8" fillId="2" borderId="13" xfId="0" applyFont="1" applyFill="1" applyBorder="1" applyAlignment="1" applyProtection="1">
      <alignment horizontal="left" vertical="center" wrapText="1"/>
      <protection hidden="1"/>
    </xf>
    <xf numFmtId="0" fontId="0" fillId="2" borderId="13" xfId="0" applyFill="1" applyBorder="1" applyAlignment="1" applyProtection="1">
      <alignment horizontal="left" vertical="center" wrapText="1"/>
      <protection hidden="1"/>
    </xf>
    <xf numFmtId="0" fontId="40" fillId="0" borderId="42" xfId="1" applyFont="1" applyBorder="1" applyAlignment="1" applyProtection="1">
      <alignment horizontal="center" vertical="center" wrapText="1"/>
      <protection hidden="1"/>
    </xf>
    <xf numFmtId="0" fontId="40" fillId="0" borderId="43" xfId="1" applyFont="1" applyBorder="1" applyAlignment="1" applyProtection="1">
      <alignment horizontal="center" vertical="center" wrapText="1"/>
      <protection hidden="1"/>
    </xf>
    <xf numFmtId="0" fontId="40" fillId="0" borderId="107" xfId="1" applyFont="1" applyBorder="1" applyAlignment="1" applyProtection="1">
      <alignment horizontal="center" vertical="center" wrapText="1"/>
      <protection hidden="1"/>
    </xf>
    <xf numFmtId="0" fontId="40" fillId="0" borderId="66" xfId="1" applyFont="1" applyBorder="1" applyAlignment="1" applyProtection="1">
      <alignment horizontal="center" vertical="center" wrapText="1"/>
      <protection hidden="1"/>
    </xf>
    <xf numFmtId="4" fontId="40" fillId="0" borderId="42" xfId="1" applyNumberFormat="1" applyFont="1" applyBorder="1" applyAlignment="1" applyProtection="1">
      <alignment horizontal="center" vertical="center" wrapText="1"/>
      <protection hidden="1"/>
    </xf>
    <xf numFmtId="4" fontId="40" fillId="0" borderId="43" xfId="1" applyNumberFormat="1" applyFont="1" applyBorder="1" applyAlignment="1" applyProtection="1">
      <alignment horizontal="center" vertical="center" wrapText="1"/>
      <protection hidden="1"/>
    </xf>
    <xf numFmtId="4" fontId="40" fillId="0" borderId="44" xfId="1" applyNumberFormat="1" applyFont="1" applyBorder="1" applyAlignment="1" applyProtection="1">
      <alignment horizontal="center" vertical="center" wrapText="1"/>
      <protection hidden="1"/>
    </xf>
    <xf numFmtId="4" fontId="40" fillId="0" borderId="46" xfId="1" applyNumberFormat="1" applyFont="1" applyBorder="1" applyAlignment="1" applyProtection="1">
      <alignment horizontal="center" vertical="center" wrapText="1"/>
      <protection hidden="1"/>
    </xf>
    <xf numFmtId="0" fontId="42" fillId="16" borderId="42" xfId="0" applyFont="1" applyFill="1" applyBorder="1" applyAlignment="1" applyProtection="1">
      <alignment horizontal="left" vertical="center" wrapText="1"/>
      <protection hidden="1"/>
    </xf>
    <xf numFmtId="0" fontId="42" fillId="16" borderId="28" xfId="0" applyFont="1" applyFill="1" applyBorder="1" applyAlignment="1" applyProtection="1">
      <alignment horizontal="left" vertical="center" wrapText="1"/>
      <protection hidden="1"/>
    </xf>
    <xf numFmtId="0" fontId="42" fillId="16" borderId="43" xfId="0" applyFont="1" applyFill="1" applyBorder="1" applyAlignment="1" applyProtection="1">
      <alignment horizontal="left" vertical="center" wrapText="1"/>
      <protection hidden="1"/>
    </xf>
    <xf numFmtId="0" fontId="42" fillId="16" borderId="102" xfId="0" applyFont="1" applyFill="1" applyBorder="1" applyAlignment="1" applyProtection="1">
      <alignment horizontal="left" vertical="center" wrapText="1"/>
      <protection hidden="1"/>
    </xf>
    <xf numFmtId="0" fontId="42" fillId="16" borderId="0" xfId="0" applyFont="1" applyFill="1" applyBorder="1" applyAlignment="1" applyProtection="1">
      <alignment horizontal="left" vertical="center" wrapText="1"/>
      <protection hidden="1"/>
    </xf>
    <xf numFmtId="0" fontId="42" fillId="16" borderId="99" xfId="0" applyFont="1" applyFill="1" applyBorder="1" applyAlignment="1" applyProtection="1">
      <alignment horizontal="left" vertical="center" wrapText="1"/>
      <protection hidden="1"/>
    </xf>
    <xf numFmtId="0" fontId="42" fillId="16" borderId="44" xfId="0" applyFont="1" applyFill="1" applyBorder="1" applyAlignment="1" applyProtection="1">
      <alignment horizontal="left" vertical="center" wrapText="1"/>
      <protection hidden="1"/>
    </xf>
    <xf numFmtId="0" fontId="42" fillId="16" borderId="45" xfId="0" applyFont="1" applyFill="1" applyBorder="1" applyAlignment="1" applyProtection="1">
      <alignment horizontal="left" vertical="center" wrapText="1"/>
      <protection hidden="1"/>
    </xf>
    <xf numFmtId="0" fontId="42" fillId="16" borderId="46" xfId="0" applyFont="1" applyFill="1" applyBorder="1" applyAlignment="1" applyProtection="1">
      <alignment horizontal="left" vertical="center" wrapText="1"/>
      <protection hidden="1"/>
    </xf>
    <xf numFmtId="0" fontId="0" fillId="0" borderId="88" xfId="0" applyFill="1" applyBorder="1" applyAlignment="1" applyProtection="1">
      <alignment horizontal="center" vertical="center"/>
      <protection hidden="1"/>
    </xf>
    <xf numFmtId="3" fontId="40" fillId="17" borderId="103" xfId="1" applyNumberFormat="1" applyFont="1" applyFill="1" applyBorder="1" applyAlignment="1" applyProtection="1">
      <alignment horizontal="center" wrapText="1"/>
      <protection hidden="1"/>
    </xf>
    <xf numFmtId="3" fontId="40" fillId="17" borderId="104" xfId="1" applyNumberFormat="1" applyFont="1" applyFill="1" applyBorder="1" applyAlignment="1" applyProtection="1">
      <alignment horizontal="center" wrapText="1"/>
      <protection hidden="1"/>
    </xf>
    <xf numFmtId="3" fontId="40" fillId="17" borderId="106" xfId="1" applyNumberFormat="1" applyFont="1" applyFill="1" applyBorder="1" applyAlignment="1" applyProtection="1">
      <alignment horizontal="center" wrapText="1"/>
      <protection hidden="1"/>
    </xf>
    <xf numFmtId="3" fontId="40" fillId="10" borderId="103" xfId="1" applyNumberFormat="1" applyFont="1" applyFill="1" applyBorder="1" applyAlignment="1" applyProtection="1">
      <alignment horizontal="center" wrapText="1"/>
      <protection hidden="1"/>
    </xf>
    <xf numFmtId="3" fontId="40" fillId="10" borderId="104" xfId="1" applyNumberFormat="1" applyFont="1" applyFill="1" applyBorder="1" applyAlignment="1" applyProtection="1">
      <alignment horizontal="center" wrapText="1"/>
      <protection hidden="1"/>
    </xf>
    <xf numFmtId="0" fontId="20" fillId="0" borderId="0" xfId="0" applyFont="1" applyFill="1" applyBorder="1" applyAlignment="1" applyProtection="1">
      <alignment horizontal="center" vertical="center" wrapText="1"/>
      <protection hidden="1"/>
    </xf>
    <xf numFmtId="0" fontId="32" fillId="12" borderId="0" xfId="0" applyFont="1" applyFill="1" applyBorder="1" applyAlignment="1" applyProtection="1">
      <alignment horizontal="right" vertical="center" wrapText="1"/>
      <protection hidden="1"/>
    </xf>
    <xf numFmtId="164" fontId="33" fillId="12" borderId="40" xfId="0" applyNumberFormat="1" applyFont="1" applyFill="1" applyBorder="1" applyAlignment="1" applyProtection="1">
      <alignment horizontal="center" vertical="center" wrapText="1"/>
      <protection hidden="1"/>
    </xf>
    <xf numFmtId="164" fontId="33" fillId="12" borderId="22" xfId="0" applyNumberFormat="1" applyFont="1" applyFill="1" applyBorder="1" applyAlignment="1" applyProtection="1">
      <alignment horizontal="center" vertical="center" wrapText="1"/>
      <protection hidden="1"/>
    </xf>
    <xf numFmtId="164" fontId="33" fillId="12" borderId="41" xfId="0" applyNumberFormat="1" applyFont="1" applyFill="1" applyBorder="1" applyAlignment="1" applyProtection="1">
      <alignment horizontal="center" vertical="center" wrapText="1"/>
      <protection hidden="1"/>
    </xf>
    <xf numFmtId="0" fontId="32" fillId="15" borderId="0" xfId="0" applyFont="1" applyFill="1" applyBorder="1" applyAlignment="1" applyProtection="1">
      <alignment horizontal="right" vertical="center" wrapText="1"/>
      <protection hidden="1"/>
    </xf>
    <xf numFmtId="9" fontId="33" fillId="15" borderId="40" xfId="0" applyNumberFormat="1" applyFont="1" applyFill="1" applyBorder="1" applyAlignment="1" applyProtection="1">
      <alignment horizontal="center" vertical="center" wrapText="1"/>
      <protection locked="0" hidden="1"/>
    </xf>
    <xf numFmtId="9" fontId="33" fillId="15" borderId="22" xfId="0" applyNumberFormat="1" applyFont="1" applyFill="1" applyBorder="1" applyAlignment="1" applyProtection="1">
      <alignment horizontal="center" vertical="center" wrapText="1"/>
      <protection locked="0" hidden="1"/>
    </xf>
    <xf numFmtId="9" fontId="33" fillId="15" borderId="41" xfId="0" applyNumberFormat="1" applyFont="1" applyFill="1" applyBorder="1" applyAlignment="1" applyProtection="1">
      <alignment horizontal="center" vertical="center" wrapText="1"/>
      <protection locked="0" hidden="1"/>
    </xf>
    <xf numFmtId="0" fontId="8" fillId="2" borderId="6" xfId="0" applyFont="1" applyFill="1" applyBorder="1" applyAlignment="1" applyProtection="1">
      <alignment horizontal="left" vertical="center" wrapText="1"/>
      <protection hidden="1"/>
    </xf>
    <xf numFmtId="0" fontId="0" fillId="2" borderId="6" xfId="0" applyFill="1" applyBorder="1" applyAlignment="1" applyProtection="1">
      <alignment horizontal="left" vertical="center" wrapText="1"/>
      <protection hidden="1"/>
    </xf>
    <xf numFmtId="0" fontId="22" fillId="10" borderId="0" xfId="0" applyNumberFormat="1" applyFont="1" applyFill="1" applyBorder="1" applyAlignment="1" applyProtection="1">
      <alignment horizontal="right" vertical="center"/>
      <protection hidden="1"/>
    </xf>
    <xf numFmtId="0" fontId="0" fillId="0" borderId="8" xfId="0" applyFill="1" applyBorder="1" applyAlignment="1" applyProtection="1">
      <alignment horizontal="left" vertical="center" wrapText="1"/>
      <protection hidden="1"/>
    </xf>
    <xf numFmtId="0" fontId="0" fillId="0" borderId="18" xfId="0" applyFill="1" applyBorder="1" applyAlignment="1" applyProtection="1">
      <alignment horizontal="left" vertical="center" wrapText="1"/>
      <protection hidden="1"/>
    </xf>
    <xf numFmtId="0" fontId="0" fillId="0" borderId="10" xfId="0" applyFill="1" applyBorder="1" applyAlignment="1" applyProtection="1">
      <alignment horizontal="left" vertical="center" wrapText="1"/>
      <protection hidden="1"/>
    </xf>
    <xf numFmtId="0" fontId="0" fillId="0" borderId="30" xfId="0" applyFill="1" applyBorder="1" applyAlignment="1" applyProtection="1">
      <alignment horizontal="left" vertical="center" wrapText="1"/>
      <protection hidden="1"/>
    </xf>
    <xf numFmtId="0" fontId="0" fillId="0" borderId="33" xfId="0" applyFill="1" applyBorder="1" applyAlignment="1" applyProtection="1">
      <alignment horizontal="left" vertical="center" wrapText="1"/>
      <protection hidden="1"/>
    </xf>
    <xf numFmtId="0" fontId="0" fillId="0" borderId="35" xfId="0" applyFill="1" applyBorder="1" applyAlignment="1" applyProtection="1">
      <alignment horizontal="left" vertical="center" wrapText="1"/>
      <protection hidden="1"/>
    </xf>
    <xf numFmtId="0" fontId="0" fillId="0" borderId="38" xfId="0" applyFill="1" applyBorder="1" applyAlignment="1" applyProtection="1">
      <alignment horizontal="left" vertical="center" wrapText="1"/>
      <protection hidden="1"/>
    </xf>
    <xf numFmtId="0" fontId="18" fillId="0" borderId="100" xfId="0" applyFont="1" applyFill="1" applyBorder="1" applyAlignment="1" applyProtection="1">
      <alignment horizontal="left" vertical="center"/>
      <protection hidden="1"/>
    </xf>
    <xf numFmtId="0" fontId="18" fillId="0" borderId="33" xfId="0" applyFont="1" applyFill="1" applyBorder="1" applyAlignment="1" applyProtection="1">
      <alignment horizontal="left" vertical="center"/>
      <protection hidden="1"/>
    </xf>
    <xf numFmtId="0" fontId="18" fillId="0" borderId="38" xfId="0" applyFont="1" applyFill="1" applyBorder="1" applyAlignment="1" applyProtection="1">
      <alignment horizontal="left" vertical="center"/>
      <protection hidden="1"/>
    </xf>
    <xf numFmtId="0" fontId="12" fillId="0" borderId="30" xfId="0" applyFont="1" applyFill="1" applyBorder="1" applyAlignment="1" applyProtection="1">
      <alignment horizontal="center" vertical="center" wrapText="1"/>
      <protection hidden="1"/>
    </xf>
    <xf numFmtId="0" fontId="12" fillId="0" borderId="33" xfId="0" applyFont="1" applyFill="1" applyBorder="1" applyAlignment="1" applyProtection="1">
      <alignment horizontal="center" vertical="center" wrapText="1"/>
      <protection hidden="1"/>
    </xf>
    <xf numFmtId="0" fontId="12" fillId="0" borderId="38" xfId="0" applyFont="1" applyFill="1" applyBorder="1" applyAlignment="1" applyProtection="1">
      <alignment horizontal="center" vertical="center" wrapText="1"/>
      <protection hidden="1"/>
    </xf>
    <xf numFmtId="3" fontId="40" fillId="17" borderId="43" xfId="1" applyNumberFormat="1" applyFont="1" applyFill="1" applyBorder="1" applyAlignment="1" applyProtection="1">
      <alignment horizontal="center" vertical="center" wrapText="1"/>
      <protection hidden="1"/>
    </xf>
    <xf numFmtId="3" fontId="40" fillId="17" borderId="99" xfId="1" applyNumberFormat="1" applyFont="1" applyFill="1" applyBorder="1" applyAlignment="1" applyProtection="1">
      <alignment horizontal="center" vertical="center" wrapText="1"/>
      <protection hidden="1"/>
    </xf>
    <xf numFmtId="3" fontId="40" fillId="17" borderId="104" xfId="1" applyNumberFormat="1" applyFont="1" applyFill="1" applyBorder="1" applyAlignment="1" applyProtection="1">
      <alignment horizontal="center" vertical="center" wrapText="1"/>
      <protection hidden="1"/>
    </xf>
    <xf numFmtId="3" fontId="40" fillId="17" borderId="106" xfId="1" applyNumberFormat="1" applyFont="1" applyFill="1" applyBorder="1" applyAlignment="1" applyProtection="1">
      <alignment horizontal="center" vertical="center" wrapText="1"/>
      <protection hidden="1"/>
    </xf>
    <xf numFmtId="9" fontId="40" fillId="17" borderId="103" xfId="1" applyNumberFormat="1" applyFont="1" applyFill="1" applyBorder="1" applyAlignment="1" applyProtection="1">
      <alignment horizontal="center" wrapText="1"/>
      <protection hidden="1"/>
    </xf>
    <xf numFmtId="9" fontId="40" fillId="17" borderId="104" xfId="1" applyNumberFormat="1" applyFont="1" applyFill="1" applyBorder="1" applyAlignment="1" applyProtection="1">
      <alignment horizontal="center" wrapText="1"/>
      <protection hidden="1"/>
    </xf>
    <xf numFmtId="0" fontId="18" fillId="0" borderId="8" xfId="0" applyFont="1" applyFill="1" applyBorder="1" applyAlignment="1" applyProtection="1">
      <alignment horizontal="left" vertical="center"/>
      <protection hidden="1"/>
    </xf>
    <xf numFmtId="0" fontId="18" fillId="0" borderId="18" xfId="0" applyFont="1" applyFill="1" applyBorder="1" applyAlignment="1" applyProtection="1">
      <alignment horizontal="left" vertical="center"/>
      <protection hidden="1"/>
    </xf>
    <xf numFmtId="0" fontId="18" fillId="0" borderId="10" xfId="0" applyFont="1" applyFill="1" applyBorder="1" applyAlignment="1" applyProtection="1">
      <alignment horizontal="left" vertical="center"/>
      <protection hidden="1"/>
    </xf>
    <xf numFmtId="0" fontId="11" fillId="3" borderId="8" xfId="0" applyFont="1" applyFill="1" applyBorder="1" applyAlignment="1" applyProtection="1">
      <alignment horizontal="center" vertical="center" wrapText="1"/>
      <protection hidden="1"/>
    </xf>
    <xf numFmtId="0" fontId="11" fillId="3" borderId="18" xfId="0" applyFont="1" applyFill="1" applyBorder="1" applyAlignment="1" applyProtection="1">
      <alignment horizontal="center" vertical="center" wrapText="1"/>
      <protection hidden="1"/>
    </xf>
    <xf numFmtId="0" fontId="11" fillId="3" borderId="10" xfId="0" applyFont="1" applyFill="1" applyBorder="1" applyAlignment="1" applyProtection="1">
      <alignment horizontal="center" vertical="center" wrapText="1"/>
      <protection hidden="1"/>
    </xf>
    <xf numFmtId="0" fontId="3" fillId="3" borderId="14" xfId="0" applyFont="1" applyFill="1" applyBorder="1" applyAlignment="1" applyProtection="1">
      <alignment horizontal="center" vertical="center" wrapText="1"/>
      <protection hidden="1"/>
    </xf>
    <xf numFmtId="0" fontId="3" fillId="3" borderId="3" xfId="0" applyFont="1" applyFill="1" applyBorder="1" applyAlignment="1" applyProtection="1">
      <alignment horizontal="center" vertical="center" wrapText="1"/>
      <protection hidden="1"/>
    </xf>
    <xf numFmtId="0" fontId="3" fillId="3" borderId="20" xfId="0" applyFont="1" applyFill="1" applyBorder="1" applyAlignment="1" applyProtection="1">
      <alignment horizontal="center" vertical="center" wrapText="1"/>
      <protection hidden="1"/>
    </xf>
    <xf numFmtId="0" fontId="14" fillId="3" borderId="14" xfId="0" applyFont="1" applyFill="1" applyBorder="1" applyAlignment="1" applyProtection="1">
      <alignment horizontal="center" vertical="center" wrapText="1"/>
      <protection hidden="1"/>
    </xf>
    <xf numFmtId="0" fontId="14" fillId="3" borderId="3" xfId="0" applyFont="1" applyFill="1" applyBorder="1" applyAlignment="1" applyProtection="1">
      <alignment horizontal="center" vertical="center" wrapText="1"/>
      <protection hidden="1"/>
    </xf>
    <xf numFmtId="0" fontId="14" fillId="3" borderId="20" xfId="0" applyFont="1" applyFill="1" applyBorder="1" applyAlignment="1" applyProtection="1">
      <alignment horizontal="center" vertical="center" wrapText="1"/>
      <protection hidden="1"/>
    </xf>
    <xf numFmtId="0" fontId="3" fillId="4" borderId="15" xfId="0" applyFont="1" applyFill="1" applyBorder="1" applyAlignment="1" applyProtection="1">
      <alignment horizontal="center" vertical="center" wrapText="1"/>
      <protection hidden="1"/>
    </xf>
    <xf numFmtId="0" fontId="3" fillId="4" borderId="16" xfId="0" applyFont="1" applyFill="1" applyBorder="1" applyAlignment="1" applyProtection="1">
      <alignment horizontal="center" vertical="center" wrapText="1"/>
      <protection hidden="1"/>
    </xf>
    <xf numFmtId="0" fontId="3" fillId="4" borderId="17" xfId="0" applyFont="1" applyFill="1" applyBorder="1" applyAlignment="1" applyProtection="1">
      <alignment horizontal="center" vertical="center" wrapText="1"/>
      <protection hidden="1"/>
    </xf>
    <xf numFmtId="0" fontId="4" fillId="5" borderId="2" xfId="0" applyFont="1" applyFill="1" applyBorder="1" applyAlignment="1" applyProtection="1">
      <alignment horizontal="center" vertical="center" wrapText="1"/>
      <protection hidden="1"/>
    </xf>
    <xf numFmtId="0" fontId="4" fillId="5" borderId="20" xfId="0" applyFont="1" applyFill="1" applyBorder="1" applyAlignment="1" applyProtection="1">
      <alignment horizontal="center" vertical="center" wrapText="1"/>
      <protection hidden="1"/>
    </xf>
    <xf numFmtId="0" fontId="10" fillId="6" borderId="2" xfId="0" applyFont="1" applyFill="1" applyBorder="1" applyAlignment="1" applyProtection="1">
      <alignment horizontal="center" vertical="center" wrapText="1"/>
      <protection hidden="1"/>
    </xf>
    <xf numFmtId="0" fontId="10" fillId="6" borderId="20" xfId="0" applyFont="1" applyFill="1" applyBorder="1" applyAlignment="1" applyProtection="1">
      <alignment horizontal="center" vertical="center" wrapText="1"/>
      <protection hidden="1"/>
    </xf>
    <xf numFmtId="0" fontId="5" fillId="7" borderId="4" xfId="0" applyFont="1" applyFill="1" applyBorder="1" applyAlignment="1" applyProtection="1">
      <alignment horizontal="center" vertical="center" wrapText="1"/>
      <protection hidden="1"/>
    </xf>
    <xf numFmtId="0" fontId="5" fillId="7" borderId="5" xfId="0" applyFont="1" applyFill="1" applyBorder="1" applyAlignment="1" applyProtection="1">
      <alignment horizontal="center" vertical="center" wrapText="1"/>
      <protection hidden="1"/>
    </xf>
    <xf numFmtId="0" fontId="5" fillId="7" borderId="19" xfId="0" applyFont="1" applyFill="1" applyBorder="1" applyAlignment="1" applyProtection="1">
      <alignment horizontal="center" vertical="center" wrapText="1"/>
      <protection hidden="1"/>
    </xf>
  </cellXfs>
  <cellStyles count="5">
    <cellStyle name="Обычный" xfId="0" builtinId="0"/>
    <cellStyle name="Обычный 2" xfId="1"/>
    <cellStyle name="Обычный 2 2" xfId="3"/>
    <cellStyle name="Процентный" xfId="2" builtinId="5"/>
    <cellStyle name="Процентный 2" xfId="4"/>
  </cellStyles>
  <dxfs count="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imes New Roman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imes New Roman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imes New Roman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protection locked="1" hidden="1"/>
    </dxf>
  </dxfs>
  <tableStyles count="0" defaultTableStyle="TableStyleMedium9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emf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emf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1" Type="http://schemas.openxmlformats.org/officeDocument/2006/relationships/image" Target="../media/image2.jpe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emf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emf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142611</xdr:colOff>
      <xdr:row>10</xdr:row>
      <xdr:rowOff>17499</xdr:rowOff>
    </xdr:from>
    <xdr:to>
      <xdr:col>2</xdr:col>
      <xdr:colOff>287333</xdr:colOff>
      <xdr:row>17</xdr:row>
      <xdr:rowOff>16564</xdr:rowOff>
    </xdr:to>
    <xdr:pic>
      <xdr:nvPicPr>
        <xdr:cNvPr id="7" name="image6.jpeg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611" y="1988760"/>
          <a:ext cx="4799548" cy="11586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632425</xdr:colOff>
      <xdr:row>26</xdr:row>
      <xdr:rowOff>27165</xdr:rowOff>
    </xdr:from>
    <xdr:to>
      <xdr:col>0</xdr:col>
      <xdr:colOff>1089574</xdr:colOff>
      <xdr:row>27</xdr:row>
      <xdr:rowOff>270338</xdr:rowOff>
    </xdr:to>
    <xdr:pic>
      <xdr:nvPicPr>
        <xdr:cNvPr id="2" name="image1.jpe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25" y="2456040"/>
          <a:ext cx="457149" cy="545731"/>
        </a:xfrm>
        <a:prstGeom prst="rect">
          <a:avLst/>
        </a:prstGeom>
      </xdr:spPr>
    </xdr:pic>
    <xdr:clientData/>
  </xdr:twoCellAnchor>
  <xdr:twoCellAnchor>
    <xdr:from>
      <xdr:col>0</xdr:col>
      <xdr:colOff>651678</xdr:colOff>
      <xdr:row>28</xdr:row>
      <xdr:rowOff>26784</xdr:rowOff>
    </xdr:from>
    <xdr:to>
      <xdr:col>0</xdr:col>
      <xdr:colOff>1070320</xdr:colOff>
      <xdr:row>29</xdr:row>
      <xdr:rowOff>269956</xdr:rowOff>
    </xdr:to>
    <xdr:pic>
      <xdr:nvPicPr>
        <xdr:cNvPr id="3" name="image2.jpeg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678" y="3065259"/>
          <a:ext cx="418642" cy="545731"/>
        </a:xfrm>
        <a:prstGeom prst="rect">
          <a:avLst/>
        </a:prstGeom>
      </xdr:spPr>
    </xdr:pic>
    <xdr:clientData/>
  </xdr:twoCellAnchor>
  <xdr:twoCellAnchor>
    <xdr:from>
      <xdr:col>0</xdr:col>
      <xdr:colOff>558072</xdr:colOff>
      <xdr:row>30</xdr:row>
      <xdr:rowOff>21259</xdr:rowOff>
    </xdr:from>
    <xdr:to>
      <xdr:col>0</xdr:col>
      <xdr:colOff>1163926</xdr:colOff>
      <xdr:row>30</xdr:row>
      <xdr:rowOff>575056</xdr:rowOff>
    </xdr:to>
    <xdr:pic>
      <xdr:nvPicPr>
        <xdr:cNvPr id="4" name="image3.jpeg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072" y="3669334"/>
          <a:ext cx="605854" cy="553797"/>
        </a:xfrm>
        <a:prstGeom prst="rect">
          <a:avLst/>
        </a:prstGeom>
      </xdr:spPr>
    </xdr:pic>
    <xdr:clientData/>
  </xdr:twoCellAnchor>
  <xdr:twoCellAnchor>
    <xdr:from>
      <xdr:col>0</xdr:col>
      <xdr:colOff>338566</xdr:colOff>
      <xdr:row>32</xdr:row>
      <xdr:rowOff>29177</xdr:rowOff>
    </xdr:from>
    <xdr:to>
      <xdr:col>0</xdr:col>
      <xdr:colOff>1383433</xdr:colOff>
      <xdr:row>37</xdr:row>
      <xdr:rowOff>8301</xdr:rowOff>
    </xdr:to>
    <xdr:pic>
      <xdr:nvPicPr>
        <xdr:cNvPr id="5" name="image4.jpeg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566" y="4448777"/>
          <a:ext cx="1044867" cy="763536"/>
        </a:xfrm>
        <a:prstGeom prst="rect">
          <a:avLst/>
        </a:prstGeom>
      </xdr:spPr>
    </xdr:pic>
    <xdr:clientData/>
  </xdr:twoCellAnchor>
  <xdr:twoCellAnchor>
    <xdr:from>
      <xdr:col>0</xdr:col>
      <xdr:colOff>235239</xdr:colOff>
      <xdr:row>38</xdr:row>
      <xdr:rowOff>73698</xdr:rowOff>
    </xdr:from>
    <xdr:to>
      <xdr:col>0</xdr:col>
      <xdr:colOff>1486760</xdr:colOff>
      <xdr:row>44</xdr:row>
      <xdr:rowOff>13941</xdr:rowOff>
    </xdr:to>
    <xdr:pic>
      <xdr:nvPicPr>
        <xdr:cNvPr id="6" name="image5.jpeg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239" y="5464848"/>
          <a:ext cx="1251521" cy="881537"/>
        </a:xfrm>
        <a:prstGeom prst="rect">
          <a:avLst/>
        </a:prstGeom>
      </xdr:spPr>
    </xdr:pic>
    <xdr:clientData/>
  </xdr:twoCellAnchor>
  <xdr:twoCellAnchor>
    <xdr:from>
      <xdr:col>0</xdr:col>
      <xdr:colOff>74547</xdr:colOff>
      <xdr:row>48</xdr:row>
      <xdr:rowOff>74570</xdr:rowOff>
    </xdr:from>
    <xdr:to>
      <xdr:col>0</xdr:col>
      <xdr:colOff>1647451</xdr:colOff>
      <xdr:row>55</xdr:row>
      <xdr:rowOff>42863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4547" y="7084970"/>
          <a:ext cx="1572904" cy="1101768"/>
        </a:xfrm>
        <a:prstGeom prst="rect">
          <a:avLst/>
        </a:prstGeom>
      </xdr:spPr>
    </xdr:pic>
    <xdr:clientData/>
  </xdr:twoCellAnchor>
  <xdr:twoCellAnchor>
    <xdr:from>
      <xdr:col>0</xdr:col>
      <xdr:colOff>89788</xdr:colOff>
      <xdr:row>62</xdr:row>
      <xdr:rowOff>16590</xdr:rowOff>
    </xdr:from>
    <xdr:to>
      <xdr:col>0</xdr:col>
      <xdr:colOff>1632210</xdr:colOff>
      <xdr:row>68</xdr:row>
      <xdr:rowOff>16411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9788" y="9293940"/>
          <a:ext cx="1542422" cy="971371"/>
        </a:xfrm>
        <a:prstGeom prst="rect">
          <a:avLst/>
        </a:prstGeom>
      </xdr:spPr>
    </xdr:pic>
    <xdr:clientData/>
  </xdr:twoCellAnchor>
  <xdr:twoCellAnchor>
    <xdr:from>
      <xdr:col>0</xdr:col>
      <xdr:colOff>111126</xdr:colOff>
      <xdr:row>75</xdr:row>
      <xdr:rowOff>41413</xdr:rowOff>
    </xdr:from>
    <xdr:to>
      <xdr:col>0</xdr:col>
      <xdr:colOff>1610872</xdr:colOff>
      <xdr:row>81</xdr:row>
      <xdr:rowOff>35138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1126" y="11423788"/>
          <a:ext cx="1499746" cy="965275"/>
        </a:xfrm>
        <a:prstGeom prst="rect">
          <a:avLst/>
        </a:prstGeom>
      </xdr:spPr>
    </xdr:pic>
    <xdr:clientData/>
  </xdr:twoCellAnchor>
  <xdr:twoCellAnchor>
    <xdr:from>
      <xdr:col>0</xdr:col>
      <xdr:colOff>108078</xdr:colOff>
      <xdr:row>87</xdr:row>
      <xdr:rowOff>157393</xdr:rowOff>
    </xdr:from>
    <xdr:to>
      <xdr:col>0</xdr:col>
      <xdr:colOff>1613921</xdr:colOff>
      <xdr:row>94</xdr:row>
      <xdr:rowOff>58624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8078" y="13482868"/>
          <a:ext cx="1505843" cy="1034706"/>
        </a:xfrm>
        <a:prstGeom prst="rect">
          <a:avLst/>
        </a:prstGeom>
      </xdr:spPr>
    </xdr:pic>
    <xdr:clientData/>
  </xdr:twoCellAnchor>
  <xdr:twoCellAnchor>
    <xdr:from>
      <xdr:col>0</xdr:col>
      <xdr:colOff>342794</xdr:colOff>
      <xdr:row>98</xdr:row>
      <xdr:rowOff>24849</xdr:rowOff>
    </xdr:from>
    <xdr:to>
      <xdr:col>0</xdr:col>
      <xdr:colOff>1379204</xdr:colOff>
      <xdr:row>98</xdr:row>
      <xdr:rowOff>658888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42794" y="15131499"/>
          <a:ext cx="1036410" cy="634039"/>
        </a:xfrm>
        <a:prstGeom prst="rect">
          <a:avLst/>
        </a:prstGeom>
      </xdr:spPr>
    </xdr:pic>
    <xdr:clientData/>
  </xdr:twoCellAnchor>
  <xdr:twoCellAnchor>
    <xdr:from>
      <xdr:col>0</xdr:col>
      <xdr:colOff>263539</xdr:colOff>
      <xdr:row>99</xdr:row>
      <xdr:rowOff>207075</xdr:rowOff>
    </xdr:from>
    <xdr:to>
      <xdr:col>0</xdr:col>
      <xdr:colOff>1458459</xdr:colOff>
      <xdr:row>103</xdr:row>
      <xdr:rowOff>59534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63539" y="15999525"/>
          <a:ext cx="1194920" cy="995458"/>
        </a:xfrm>
        <a:prstGeom prst="rect">
          <a:avLst/>
        </a:prstGeom>
      </xdr:spPr>
    </xdr:pic>
    <xdr:clientData/>
  </xdr:twoCellAnchor>
  <xdr:twoCellAnchor>
    <xdr:from>
      <xdr:col>0</xdr:col>
      <xdr:colOff>358036</xdr:colOff>
      <xdr:row>105</xdr:row>
      <xdr:rowOff>49706</xdr:rowOff>
    </xdr:from>
    <xdr:to>
      <xdr:col>0</xdr:col>
      <xdr:colOff>1363963</xdr:colOff>
      <xdr:row>112</xdr:row>
      <xdr:rowOff>48480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58036" y="17404256"/>
          <a:ext cx="1005927" cy="1132250"/>
        </a:xfrm>
        <a:prstGeom prst="rect">
          <a:avLst/>
        </a:prstGeom>
      </xdr:spPr>
    </xdr:pic>
    <xdr:clientData/>
  </xdr:twoCellAnchor>
  <xdr:twoCellAnchor>
    <xdr:from>
      <xdr:col>0</xdr:col>
      <xdr:colOff>419001</xdr:colOff>
      <xdr:row>114</xdr:row>
      <xdr:rowOff>24849</xdr:rowOff>
    </xdr:from>
    <xdr:to>
      <xdr:col>0</xdr:col>
      <xdr:colOff>1302998</xdr:colOff>
      <xdr:row>114</xdr:row>
      <xdr:rowOff>725950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9001" y="18836724"/>
          <a:ext cx="883997" cy="701101"/>
        </a:xfrm>
        <a:prstGeom prst="rect">
          <a:avLst/>
        </a:prstGeom>
      </xdr:spPr>
    </xdr:pic>
    <xdr:clientData/>
  </xdr:twoCellAnchor>
  <xdr:twoCellAnchor>
    <xdr:from>
      <xdr:col>0</xdr:col>
      <xdr:colOff>679831</xdr:colOff>
      <xdr:row>116</xdr:row>
      <xdr:rowOff>22352</xdr:rowOff>
    </xdr:from>
    <xdr:to>
      <xdr:col>0</xdr:col>
      <xdr:colOff>1057008</xdr:colOff>
      <xdr:row>118</xdr:row>
      <xdr:rowOff>127801</xdr:rowOff>
    </xdr:to>
    <xdr:pic>
      <xdr:nvPicPr>
        <xdr:cNvPr id="16" name="image15.jpeg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31" y="19758152"/>
          <a:ext cx="377177" cy="436753"/>
        </a:xfrm>
        <a:prstGeom prst="rect">
          <a:avLst/>
        </a:prstGeom>
      </xdr:spPr>
    </xdr:pic>
    <xdr:clientData/>
  </xdr:twoCellAnchor>
  <xdr:twoCellAnchor>
    <xdr:from>
      <xdr:col>0</xdr:col>
      <xdr:colOff>142170</xdr:colOff>
      <xdr:row>134</xdr:row>
      <xdr:rowOff>56797</xdr:rowOff>
    </xdr:from>
    <xdr:to>
      <xdr:col>0</xdr:col>
      <xdr:colOff>1594669</xdr:colOff>
      <xdr:row>137</xdr:row>
      <xdr:rowOff>61363</xdr:rowOff>
    </xdr:to>
    <xdr:pic>
      <xdr:nvPicPr>
        <xdr:cNvPr id="17" name="image17.jpeg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70" y="22735822"/>
          <a:ext cx="1452499" cy="501523"/>
        </a:xfrm>
        <a:prstGeom prst="rect">
          <a:avLst/>
        </a:prstGeom>
      </xdr:spPr>
    </xdr:pic>
    <xdr:clientData/>
  </xdr:twoCellAnchor>
  <xdr:twoCellAnchor>
    <xdr:from>
      <xdr:col>0</xdr:col>
      <xdr:colOff>650575</xdr:colOff>
      <xdr:row>138</xdr:row>
      <xdr:rowOff>19708</xdr:rowOff>
    </xdr:from>
    <xdr:to>
      <xdr:col>0</xdr:col>
      <xdr:colOff>1064931</xdr:colOff>
      <xdr:row>140</xdr:row>
      <xdr:rowOff>128524</xdr:rowOff>
    </xdr:to>
    <xdr:pic>
      <xdr:nvPicPr>
        <xdr:cNvPr id="18" name="image18.jpeg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575" y="23346433"/>
          <a:ext cx="414356" cy="440120"/>
        </a:xfrm>
        <a:prstGeom prst="rect">
          <a:avLst/>
        </a:prstGeom>
      </xdr:spPr>
    </xdr:pic>
    <xdr:clientData/>
  </xdr:twoCellAnchor>
  <xdr:twoCellAnchor>
    <xdr:from>
      <xdr:col>0</xdr:col>
      <xdr:colOff>139856</xdr:colOff>
      <xdr:row>120</xdr:row>
      <xdr:rowOff>24848</xdr:rowOff>
    </xdr:from>
    <xdr:to>
      <xdr:col>0</xdr:col>
      <xdr:colOff>1596982</xdr:colOff>
      <xdr:row>126</xdr:row>
      <xdr:rowOff>132522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39856" y="20436923"/>
          <a:ext cx="1457126" cy="1079224"/>
        </a:xfrm>
        <a:prstGeom prst="rect">
          <a:avLst/>
        </a:prstGeom>
      </xdr:spPr>
    </xdr:pic>
    <xdr:clientData/>
  </xdr:twoCellAnchor>
  <xdr:twoCellAnchor>
    <xdr:from>
      <xdr:col>0</xdr:col>
      <xdr:colOff>358584</xdr:colOff>
      <xdr:row>144</xdr:row>
      <xdr:rowOff>190532</xdr:rowOff>
    </xdr:from>
    <xdr:to>
      <xdr:col>0</xdr:col>
      <xdr:colOff>1369057</xdr:colOff>
      <xdr:row>148</xdr:row>
      <xdr:rowOff>193448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58584" y="24860282"/>
          <a:ext cx="1010473" cy="1117342"/>
        </a:xfrm>
        <a:prstGeom prst="rect">
          <a:avLst/>
        </a:prstGeom>
      </xdr:spPr>
    </xdr:pic>
    <xdr:clientData/>
  </xdr:twoCellAnchor>
  <xdr:twoCellAnchor>
    <xdr:from>
      <xdr:col>0</xdr:col>
      <xdr:colOff>105105</xdr:colOff>
      <xdr:row>127</xdr:row>
      <xdr:rowOff>65690</xdr:rowOff>
    </xdr:from>
    <xdr:to>
      <xdr:col>0</xdr:col>
      <xdr:colOff>1586535</xdr:colOff>
      <xdr:row>133</xdr:row>
      <xdr:rowOff>72259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5105" y="21611240"/>
          <a:ext cx="1481430" cy="978119"/>
        </a:xfrm>
        <a:prstGeom prst="rect">
          <a:avLst/>
        </a:prstGeom>
      </xdr:spPr>
    </xdr:pic>
    <xdr:clientData/>
  </xdr:twoCellAnchor>
  <xdr:twoCellAnchor>
    <xdr:from>
      <xdr:col>0</xdr:col>
      <xdr:colOff>131381</xdr:colOff>
      <xdr:row>162</xdr:row>
      <xdr:rowOff>39414</xdr:rowOff>
    </xdr:from>
    <xdr:to>
      <xdr:col>0</xdr:col>
      <xdr:colOff>1596259</xdr:colOff>
      <xdr:row>168</xdr:row>
      <xdr:rowOff>94543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31381" y="28823964"/>
          <a:ext cx="1464878" cy="1026679"/>
        </a:xfrm>
        <a:prstGeom prst="rect">
          <a:avLst/>
        </a:prstGeom>
      </xdr:spPr>
    </xdr:pic>
    <xdr:clientData/>
  </xdr:twoCellAnchor>
  <xdr:twoCellAnchor>
    <xdr:from>
      <xdr:col>0</xdr:col>
      <xdr:colOff>131381</xdr:colOff>
      <xdr:row>182</xdr:row>
      <xdr:rowOff>65690</xdr:rowOff>
    </xdr:from>
    <xdr:to>
      <xdr:col>0</xdr:col>
      <xdr:colOff>1596259</xdr:colOff>
      <xdr:row>188</xdr:row>
      <xdr:rowOff>120819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31381" y="32107790"/>
          <a:ext cx="1464878" cy="1026679"/>
        </a:xfrm>
        <a:prstGeom prst="rect">
          <a:avLst/>
        </a:prstGeom>
      </xdr:spPr>
    </xdr:pic>
    <xdr:clientData/>
  </xdr:twoCellAnchor>
  <xdr:twoCellAnchor>
    <xdr:from>
      <xdr:col>0</xdr:col>
      <xdr:colOff>141235</xdr:colOff>
      <xdr:row>155</xdr:row>
      <xdr:rowOff>19708</xdr:rowOff>
    </xdr:from>
    <xdr:to>
      <xdr:col>0</xdr:col>
      <xdr:colOff>1586406</xdr:colOff>
      <xdr:row>161</xdr:row>
      <xdr:rowOff>131674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41235" y="27670783"/>
          <a:ext cx="1445171" cy="1083516"/>
        </a:xfrm>
        <a:prstGeom prst="rect">
          <a:avLst/>
        </a:prstGeom>
      </xdr:spPr>
    </xdr:pic>
    <xdr:clientData/>
  </xdr:twoCellAnchor>
  <xdr:twoCellAnchor>
    <xdr:from>
      <xdr:col>0</xdr:col>
      <xdr:colOff>141235</xdr:colOff>
      <xdr:row>175</xdr:row>
      <xdr:rowOff>32846</xdr:rowOff>
    </xdr:from>
    <xdr:to>
      <xdr:col>0</xdr:col>
      <xdr:colOff>1586406</xdr:colOff>
      <xdr:row>181</xdr:row>
      <xdr:rowOff>144812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41235" y="30931946"/>
          <a:ext cx="1445171" cy="1083516"/>
        </a:xfrm>
        <a:prstGeom prst="rect">
          <a:avLst/>
        </a:prstGeom>
      </xdr:spPr>
    </xdr:pic>
    <xdr:clientData/>
  </xdr:twoCellAnchor>
  <xdr:twoCellAnchor>
    <xdr:from>
      <xdr:col>0</xdr:col>
      <xdr:colOff>348156</xdr:colOff>
      <xdr:row>169</xdr:row>
      <xdr:rowOff>26276</xdr:rowOff>
    </xdr:from>
    <xdr:to>
      <xdr:col>0</xdr:col>
      <xdr:colOff>1379484</xdr:colOff>
      <xdr:row>173</xdr:row>
      <xdr:rowOff>133845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48156" y="29944301"/>
          <a:ext cx="1031328" cy="755270"/>
        </a:xfrm>
        <a:prstGeom prst="rect">
          <a:avLst/>
        </a:prstGeom>
      </xdr:spPr>
    </xdr:pic>
    <xdr:clientData/>
  </xdr:twoCellAnchor>
  <xdr:twoCellAnchor>
    <xdr:from>
      <xdr:col>0</xdr:col>
      <xdr:colOff>348156</xdr:colOff>
      <xdr:row>189</xdr:row>
      <xdr:rowOff>39413</xdr:rowOff>
    </xdr:from>
    <xdr:to>
      <xdr:col>0</xdr:col>
      <xdr:colOff>1379484</xdr:colOff>
      <xdr:row>193</xdr:row>
      <xdr:rowOff>146983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48156" y="33224513"/>
          <a:ext cx="1031328" cy="755270"/>
        </a:xfrm>
        <a:prstGeom prst="rect">
          <a:avLst/>
        </a:prstGeom>
      </xdr:spPr>
    </xdr:pic>
    <xdr:clientData/>
  </xdr:twoCellAnchor>
  <xdr:twoCellAnchor>
    <xdr:from>
      <xdr:col>0</xdr:col>
      <xdr:colOff>557820</xdr:colOff>
      <xdr:row>195</xdr:row>
      <xdr:rowOff>32846</xdr:rowOff>
    </xdr:from>
    <xdr:to>
      <xdr:col>0</xdr:col>
      <xdr:colOff>1169820</xdr:colOff>
      <xdr:row>197</xdr:row>
      <xdr:rowOff>412606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820" y="34208546"/>
          <a:ext cx="612000" cy="1256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557820</xdr:colOff>
      <xdr:row>198</xdr:row>
      <xdr:rowOff>26276</xdr:rowOff>
    </xdr:from>
    <xdr:to>
      <xdr:col>0</xdr:col>
      <xdr:colOff>1169820</xdr:colOff>
      <xdr:row>200</xdr:row>
      <xdr:rowOff>406034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820" y="35516426"/>
          <a:ext cx="612000" cy="1256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575820</xdr:colOff>
      <xdr:row>201</xdr:row>
      <xdr:rowOff>26276</xdr:rowOff>
    </xdr:from>
    <xdr:to>
      <xdr:col>0</xdr:col>
      <xdr:colOff>1151820</xdr:colOff>
      <xdr:row>203</xdr:row>
      <xdr:rowOff>406034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820" y="36830876"/>
          <a:ext cx="576000" cy="1256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557820</xdr:colOff>
      <xdr:row>204</xdr:row>
      <xdr:rowOff>32843</xdr:rowOff>
    </xdr:from>
    <xdr:to>
      <xdr:col>0</xdr:col>
      <xdr:colOff>1169820</xdr:colOff>
      <xdr:row>206</xdr:row>
      <xdr:rowOff>412602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820" y="38151893"/>
          <a:ext cx="612000" cy="1256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" name="Таблица1" displayName="Таблица1" ref="U5:U11" totalsRowShown="0" headerRowDxfId="2" dataDxfId="1">
  <autoFilter ref="U5:U11"/>
  <tableColumns count="1">
    <tableColumn id="1" name="Столбец1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ump-k.r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info@ump-k.ru" TargetMode="External"/><Relationship Id="rId6" Type="http://schemas.openxmlformats.org/officeDocument/2006/relationships/comments" Target="../comments1.xml"/><Relationship Id="rId5" Type="http://schemas.openxmlformats.org/officeDocument/2006/relationships/table" Target="../tables/table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O8"/>
  <sheetViews>
    <sheetView zoomScale="115" zoomScaleNormal="115" workbookViewId="0">
      <selection activeCell="S15" sqref="S15"/>
    </sheetView>
  </sheetViews>
  <sheetFormatPr defaultRowHeight="12.75"/>
  <cols>
    <col min="1" max="1" width="30" style="12" customWidth="1"/>
    <col min="2" max="2" width="51.5" style="12" customWidth="1"/>
    <col min="3" max="3" width="5.83203125" style="12" customWidth="1"/>
    <col min="4" max="4" width="9" style="12" customWidth="1"/>
    <col min="5" max="5" width="9.83203125" style="12" customWidth="1"/>
    <col min="6" max="6" width="7.83203125" style="12" customWidth="1"/>
    <col min="7" max="9" width="7.5" style="12" customWidth="1"/>
    <col min="10" max="10" width="7.83203125" style="12" customWidth="1"/>
    <col min="11" max="13" width="7.5" style="12" customWidth="1"/>
    <col min="14" max="14" width="7.83203125" style="12" customWidth="1"/>
    <col min="15" max="15" width="7.5" style="12" customWidth="1"/>
    <col min="16" max="16384" width="9.33203125" style="12"/>
  </cols>
  <sheetData>
    <row r="1" spans="1:15" ht="18.75">
      <c r="A1" s="105" t="s">
        <v>51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</row>
    <row r="2" spans="1:15">
      <c r="A2" s="13" t="s">
        <v>46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</row>
    <row r="3" spans="1:15">
      <c r="A3" s="13" t="s">
        <v>45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</row>
    <row r="4" spans="1:15">
      <c r="A4" s="13" t="s">
        <v>50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15">
      <c r="A5" s="13" t="s">
        <v>47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</row>
    <row r="6" spans="1:15">
      <c r="A6" s="13" t="s">
        <v>48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</row>
    <row r="7" spans="1:15">
      <c r="A7" s="260" t="s">
        <v>49</v>
      </c>
      <c r="B7" s="260"/>
      <c r="C7" s="260"/>
      <c r="D7" s="260"/>
      <c r="E7" s="16"/>
      <c r="F7" s="16"/>
      <c r="G7" s="16"/>
      <c r="H7" s="16"/>
      <c r="I7" s="16"/>
      <c r="J7" s="16"/>
      <c r="K7" s="16"/>
      <c r="L7" s="16"/>
      <c r="M7" s="16"/>
      <c r="N7" s="16"/>
      <c r="O7" s="17"/>
    </row>
    <row r="8" spans="1:15" ht="32.25" customHeight="1">
      <c r="A8" s="261" t="s">
        <v>29</v>
      </c>
      <c r="B8" s="262"/>
      <c r="C8" s="262"/>
      <c r="D8" s="262"/>
      <c r="E8" s="262"/>
      <c r="F8" s="262"/>
      <c r="G8" s="262"/>
      <c r="H8" s="262"/>
      <c r="I8" s="262"/>
      <c r="J8" s="262"/>
      <c r="K8" s="262"/>
      <c r="L8" s="262"/>
      <c r="M8" s="262"/>
      <c r="N8" s="262"/>
      <c r="O8" s="262"/>
    </row>
  </sheetData>
  <mergeCells count="3">
    <mergeCell ref="A7:B7"/>
    <mergeCell ref="C7:D7"/>
    <mergeCell ref="A8:O8"/>
  </mergeCells>
  <hyperlinks>
    <hyperlink ref="A6" r:id="rId1" display="mailto:info@ump-k.ru"/>
  </hyperlinks>
  <pageMargins left="0.51181102362204722" right="0.31496062992125984" top="0.15748031496062992" bottom="0.15748031496062992" header="0.31496062992125984" footer="0.31496062992125984"/>
  <pageSetup paperSize="9" scale="85" fitToHeight="9" orientation="landscape" horizontalDpi="360" verticalDpi="36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/>
    <pageSetUpPr fitToPage="1"/>
  </sheetPr>
  <dimension ref="A1:CE208"/>
  <sheetViews>
    <sheetView tabSelected="1" zoomScale="115" zoomScaleNormal="115" workbookViewId="0">
      <pane xSplit="4" ySplit="26" topLeftCell="E27" activePane="bottomRight" state="frozen"/>
      <selection pane="topRight" activeCell="E1" sqref="E1"/>
      <selection pane="bottomLeft" activeCell="A27" sqref="A27"/>
      <selection pane="bottomRight" activeCell="CF10" sqref="CF10"/>
    </sheetView>
  </sheetViews>
  <sheetFormatPr defaultRowHeight="12.75"/>
  <cols>
    <col min="1" max="1" width="30" style="12" customWidth="1"/>
    <col min="2" max="2" width="51.5" style="12" customWidth="1"/>
    <col min="3" max="3" width="5.83203125" style="12" customWidth="1"/>
    <col min="4" max="4" width="9" style="12" customWidth="1"/>
    <col min="5" max="5" width="9.83203125" style="12" customWidth="1"/>
    <col min="6" max="6" width="7.83203125" style="12" customWidth="1"/>
    <col min="7" max="9" width="7.5" style="12" customWidth="1"/>
    <col min="10" max="10" width="7.83203125" style="12" customWidth="1"/>
    <col min="11" max="13" width="7.5" style="12" customWidth="1"/>
    <col min="14" max="14" width="7.83203125" style="12" customWidth="1"/>
    <col min="15" max="15" width="7.5" style="12" customWidth="1"/>
    <col min="16" max="16" width="12.1640625" style="12" hidden="1" customWidth="1"/>
    <col min="17" max="18" width="8.33203125" style="12" hidden="1" customWidth="1"/>
    <col min="19" max="19" width="8.6640625" style="12" hidden="1" customWidth="1"/>
    <col min="20" max="20" width="9.33203125" style="12" hidden="1" customWidth="1"/>
    <col min="21" max="21" width="9.5" style="12" hidden="1" customWidth="1"/>
    <col min="22" max="32" width="9.33203125" style="12" hidden="1" customWidth="1"/>
    <col min="33" max="33" width="5.1640625" style="107" hidden="1" customWidth="1"/>
    <col min="34" max="34" width="5.6640625" style="108" hidden="1" customWidth="1"/>
    <col min="35" max="42" width="5.6640625" style="107" hidden="1" customWidth="1"/>
    <col min="43" max="45" width="6.1640625" style="107" hidden="1" customWidth="1"/>
    <col min="46" max="46" width="3.5" style="12" hidden="1" customWidth="1"/>
    <col min="47" max="47" width="7.1640625" style="107" hidden="1" customWidth="1"/>
    <col min="48" max="48" width="6" style="107" hidden="1" customWidth="1"/>
    <col min="49" max="49" width="7.1640625" style="108" hidden="1" customWidth="1"/>
    <col min="50" max="57" width="7.1640625" style="107" hidden="1" customWidth="1"/>
    <col min="58" max="59" width="9.83203125" style="200" hidden="1" customWidth="1"/>
    <col min="60" max="60" width="9.83203125" style="88" hidden="1" customWidth="1"/>
    <col min="61" max="61" width="9.6640625" style="200" hidden="1" customWidth="1"/>
    <col min="62" max="76" width="9.33203125" style="12" hidden="1" customWidth="1"/>
    <col min="77" max="77" width="10" style="12" hidden="1" customWidth="1"/>
    <col min="78" max="80" width="9.33203125" style="12" hidden="1" customWidth="1"/>
    <col min="81" max="81" width="9.6640625" style="12" hidden="1" customWidth="1"/>
    <col min="82" max="83" width="9.33203125" style="12" hidden="1" customWidth="1"/>
    <col min="84" max="84" width="9.33203125" style="12" customWidth="1"/>
    <col min="85" max="16384" width="9.33203125" style="12"/>
  </cols>
  <sheetData>
    <row r="1" spans="1:62" ht="18.75">
      <c r="A1" s="286" t="s">
        <v>217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BF1" s="220">
        <v>1</v>
      </c>
      <c r="BG1" s="220">
        <v>1</v>
      </c>
      <c r="BH1" s="220">
        <v>1</v>
      </c>
      <c r="BI1" s="220">
        <v>1</v>
      </c>
      <c r="BJ1" s="107">
        <v>1</v>
      </c>
    </row>
    <row r="2" spans="1:62" ht="15.75">
      <c r="A2" s="13" t="s">
        <v>46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V2" s="1"/>
      <c r="W2" s="2"/>
      <c r="X2" s="3"/>
    </row>
    <row r="3" spans="1:62">
      <c r="A3" s="13" t="s">
        <v>50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V3" s="4"/>
      <c r="W3" s="5"/>
      <c r="X3" s="5"/>
    </row>
    <row r="4" spans="1:62">
      <c r="A4" s="13" t="s">
        <v>47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V4" s="6"/>
      <c r="W4" s="6"/>
      <c r="X4" s="6"/>
    </row>
    <row r="5" spans="1:62">
      <c r="A5" s="13" t="s">
        <v>48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U5" s="15" t="s">
        <v>193</v>
      </c>
      <c r="V5" s="6"/>
      <c r="W5" s="6"/>
      <c r="X5" s="6"/>
    </row>
    <row r="6" spans="1:62" hidden="1">
      <c r="A6" s="260" t="s">
        <v>49</v>
      </c>
      <c r="B6" s="260"/>
      <c r="C6" s="260"/>
      <c r="D6" s="260"/>
      <c r="E6" s="16"/>
      <c r="F6" s="16"/>
      <c r="G6" s="16"/>
      <c r="H6" s="16"/>
      <c r="I6" s="16"/>
      <c r="J6" s="16"/>
      <c r="K6" s="16"/>
      <c r="L6" s="16"/>
      <c r="M6" s="16"/>
      <c r="N6" s="16"/>
      <c r="O6" s="17"/>
      <c r="U6" s="15" t="s">
        <v>194</v>
      </c>
      <c r="W6" s="88">
        <v>0</v>
      </c>
    </row>
    <row r="7" spans="1:62" ht="32.25" hidden="1" customHeight="1">
      <c r="A7" s="295" t="s">
        <v>29</v>
      </c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U7" s="15" t="s">
        <v>195</v>
      </c>
      <c r="W7" s="88">
        <v>0.03</v>
      </c>
    </row>
    <row r="8" spans="1:62" ht="5.25" customHeight="1" thickBot="1">
      <c r="A8" s="18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U8" s="15" t="s">
        <v>196</v>
      </c>
      <c r="W8" s="88">
        <v>0.05</v>
      </c>
    </row>
    <row r="9" spans="1:62" ht="16.5" thickBot="1">
      <c r="A9" s="101" t="s">
        <v>188</v>
      </c>
      <c r="B9" s="259"/>
      <c r="C9" s="7"/>
      <c r="D9" s="11"/>
      <c r="E9" s="297" t="s">
        <v>49</v>
      </c>
      <c r="F9" s="297"/>
      <c r="G9" s="297"/>
      <c r="H9" s="297"/>
      <c r="I9" s="297"/>
      <c r="J9" s="297"/>
      <c r="K9" s="297"/>
      <c r="L9" s="297"/>
      <c r="M9" s="297"/>
      <c r="N9" s="11"/>
      <c r="O9" s="11"/>
      <c r="U9" s="15" t="s">
        <v>197</v>
      </c>
      <c r="W9" s="88">
        <v>7.0000000000000007E-2</v>
      </c>
    </row>
    <row r="10" spans="1:62" ht="16.5" thickBot="1">
      <c r="A10" s="102" t="s">
        <v>189</v>
      </c>
      <c r="B10" s="96"/>
      <c r="C10" s="8"/>
      <c r="D10" s="287" t="s">
        <v>214</v>
      </c>
      <c r="E10" s="287"/>
      <c r="F10" s="287"/>
      <c r="G10" s="287"/>
      <c r="H10" s="287"/>
      <c r="I10" s="287"/>
      <c r="J10" s="287"/>
      <c r="K10" s="288">
        <f>P208</f>
        <v>6680</v>
      </c>
      <c r="L10" s="289"/>
      <c r="M10" s="290"/>
      <c r="N10" s="11"/>
      <c r="O10" s="11"/>
      <c r="U10" s="15" t="s">
        <v>198</v>
      </c>
    </row>
    <row r="11" spans="1:62" ht="16.5" thickBot="1">
      <c r="A11" s="102" t="s">
        <v>200</v>
      </c>
      <c r="B11" s="94"/>
      <c r="C11" s="9"/>
      <c r="D11" s="11"/>
      <c r="E11" s="11"/>
      <c r="F11" s="11"/>
      <c r="G11" s="11"/>
      <c r="H11" s="11"/>
      <c r="I11" s="291" t="s">
        <v>215</v>
      </c>
      <c r="J11" s="291"/>
      <c r="K11" s="292">
        <v>0</v>
      </c>
      <c r="L11" s="293"/>
      <c r="M11" s="294"/>
      <c r="N11" s="11"/>
      <c r="O11" s="11"/>
      <c r="U11" s="15" t="s">
        <v>199</v>
      </c>
    </row>
    <row r="12" spans="1:62" ht="16.5" thickBot="1">
      <c r="A12" s="102" t="s">
        <v>190</v>
      </c>
      <c r="B12" s="95" t="s">
        <v>194</v>
      </c>
      <c r="C12" s="9"/>
      <c r="D12" s="287" t="s">
        <v>216</v>
      </c>
      <c r="E12" s="287"/>
      <c r="F12" s="287"/>
      <c r="G12" s="287"/>
      <c r="H12" s="287"/>
      <c r="I12" s="287"/>
      <c r="J12" s="287"/>
      <c r="K12" s="288">
        <f>SUM(P27:P207)-SUM(P27:P207)*K11</f>
        <v>6680</v>
      </c>
      <c r="L12" s="289"/>
      <c r="M12" s="290"/>
      <c r="N12" s="11"/>
      <c r="O12" s="11"/>
    </row>
    <row r="13" spans="1:62" ht="13.5" customHeight="1" thickBot="1">
      <c r="A13" s="102" t="s">
        <v>191</v>
      </c>
      <c r="B13" s="96"/>
      <c r="C13" s="10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U13" s="19" t="s">
        <v>212</v>
      </c>
      <c r="V13" s="20" t="s">
        <v>202</v>
      </c>
      <c r="W13" s="20" t="s">
        <v>203</v>
      </c>
      <c r="X13" s="20" t="s">
        <v>204</v>
      </c>
      <c r="Y13" s="20" t="s">
        <v>205</v>
      </c>
      <c r="Z13" s="20" t="s">
        <v>206</v>
      </c>
      <c r="AA13" s="20" t="s">
        <v>207</v>
      </c>
      <c r="AB13" s="20" t="s">
        <v>208</v>
      </c>
      <c r="AC13" s="20" t="s">
        <v>209</v>
      </c>
      <c r="AD13" s="20" t="s">
        <v>210</v>
      </c>
      <c r="AE13" s="21" t="s">
        <v>211</v>
      </c>
    </row>
    <row r="14" spans="1:62" ht="22.5" customHeight="1">
      <c r="A14" s="103" t="s">
        <v>218</v>
      </c>
      <c r="B14" s="97" t="s">
        <v>203</v>
      </c>
      <c r="C14" s="271" t="s">
        <v>257</v>
      </c>
      <c r="D14" s="272"/>
      <c r="E14" s="272"/>
      <c r="F14" s="272"/>
      <c r="G14" s="272"/>
      <c r="H14" s="272"/>
      <c r="I14" s="272"/>
      <c r="J14" s="272"/>
      <c r="K14" s="272"/>
      <c r="L14" s="272"/>
      <c r="M14" s="272"/>
      <c r="N14" s="272"/>
      <c r="O14" s="273"/>
    </row>
    <row r="15" spans="1:62" ht="22.5" customHeight="1">
      <c r="A15" s="103" t="s">
        <v>219</v>
      </c>
      <c r="B15" s="97" t="s">
        <v>203</v>
      </c>
      <c r="C15" s="274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6"/>
    </row>
    <row r="16" spans="1:62" ht="22.5" customHeight="1" thickBot="1">
      <c r="A16" s="104" t="s">
        <v>192</v>
      </c>
      <c r="B16" s="96"/>
      <c r="C16" s="277"/>
      <c r="D16" s="278"/>
      <c r="E16" s="278"/>
      <c r="F16" s="278"/>
      <c r="G16" s="278"/>
      <c r="H16" s="278"/>
      <c r="I16" s="278"/>
      <c r="J16" s="278"/>
      <c r="K16" s="278"/>
      <c r="L16" s="278"/>
      <c r="M16" s="278"/>
      <c r="N16" s="278"/>
      <c r="O16" s="279"/>
      <c r="BJ16" s="194">
        <v>0.7</v>
      </c>
    </row>
    <row r="17" spans="1:83" ht="6" hidden="1" customHeight="1">
      <c r="A17" s="2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</row>
    <row r="18" spans="1:83" hidden="1">
      <c r="A18" s="18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</row>
    <row r="19" spans="1:83" hidden="1">
      <c r="A19" s="18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</row>
    <row r="20" spans="1:83" hidden="1">
      <c r="A20" s="18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</row>
    <row r="21" spans="1:83" ht="13.5" hidden="1" thickBot="1">
      <c r="A21" s="18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</row>
    <row r="22" spans="1:83" ht="15" customHeight="1" thickBot="1">
      <c r="A22" s="320" t="s">
        <v>30</v>
      </c>
      <c r="B22" s="323" t="s">
        <v>31</v>
      </c>
      <c r="C22" s="326" t="s">
        <v>32</v>
      </c>
      <c r="D22" s="329" t="s">
        <v>213</v>
      </c>
      <c r="E22" s="330"/>
      <c r="F22" s="330"/>
      <c r="G22" s="330"/>
      <c r="H22" s="330"/>
      <c r="I22" s="330"/>
      <c r="J22" s="330"/>
      <c r="K22" s="330"/>
      <c r="L22" s="330"/>
      <c r="M22" s="330"/>
      <c r="N22" s="330"/>
      <c r="O22" s="331"/>
      <c r="BK22" s="267" t="s">
        <v>232</v>
      </c>
      <c r="BL22" s="268"/>
      <c r="BM22" s="267" t="s">
        <v>233</v>
      </c>
      <c r="BN22" s="268"/>
      <c r="BO22" s="267" t="s">
        <v>242</v>
      </c>
      <c r="BP22" s="268"/>
      <c r="BQ22" s="267" t="s">
        <v>243</v>
      </c>
      <c r="BR22" s="268"/>
      <c r="BS22" s="267" t="s">
        <v>258</v>
      </c>
      <c r="BT22" s="268"/>
      <c r="BU22" s="267" t="s">
        <v>235</v>
      </c>
      <c r="BV22" s="263" t="s">
        <v>236</v>
      </c>
      <c r="BW22" s="264"/>
      <c r="BX22" s="263" t="s">
        <v>263</v>
      </c>
      <c r="BY22" s="264"/>
      <c r="BZ22" s="267" t="s">
        <v>237</v>
      </c>
      <c r="CA22" s="268"/>
      <c r="CB22" s="263" t="s">
        <v>238</v>
      </c>
      <c r="CC22" s="264"/>
    </row>
    <row r="23" spans="1:83" ht="13.5" customHeight="1" thickBot="1">
      <c r="A23" s="321"/>
      <c r="B23" s="324"/>
      <c r="C23" s="327"/>
      <c r="D23" s="332" t="s">
        <v>33</v>
      </c>
      <c r="E23" s="334" t="s">
        <v>44</v>
      </c>
      <c r="F23" s="336" t="s">
        <v>34</v>
      </c>
      <c r="G23" s="337"/>
      <c r="H23" s="337"/>
      <c r="I23" s="337"/>
      <c r="J23" s="337"/>
      <c r="K23" s="337"/>
      <c r="L23" s="337"/>
      <c r="M23" s="337"/>
      <c r="N23" s="337"/>
      <c r="O23" s="338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7"/>
      <c r="AH23" s="208"/>
      <c r="AI23" s="207"/>
      <c r="AJ23" s="207"/>
      <c r="AK23" s="207"/>
      <c r="AL23" s="207"/>
      <c r="AM23" s="207"/>
      <c r="AN23" s="207"/>
      <c r="AO23" s="207"/>
      <c r="AP23" s="207"/>
      <c r="AQ23" s="281" t="s">
        <v>246</v>
      </c>
      <c r="AR23" s="281" t="s">
        <v>247</v>
      </c>
      <c r="AS23" s="281" t="s">
        <v>248</v>
      </c>
      <c r="AU23" s="249" t="s">
        <v>232</v>
      </c>
      <c r="AV23" s="280" t="s">
        <v>245</v>
      </c>
      <c r="AW23" s="280"/>
      <c r="AX23" s="280"/>
      <c r="AY23" s="280"/>
      <c r="AZ23" s="280"/>
      <c r="BA23" s="280"/>
      <c r="BB23" s="280"/>
      <c r="BC23" s="280"/>
      <c r="BD23" s="280"/>
      <c r="BE23" s="280"/>
      <c r="BF23" s="284" t="s">
        <v>254</v>
      </c>
      <c r="BG23" s="281" t="s">
        <v>244</v>
      </c>
      <c r="BH23" s="315" t="s">
        <v>255</v>
      </c>
      <c r="BI23" s="315" t="s">
        <v>256</v>
      </c>
      <c r="BJ23" s="311" t="s">
        <v>231</v>
      </c>
      <c r="BK23" s="269"/>
      <c r="BL23" s="270"/>
      <c r="BM23" s="269" t="s">
        <v>233</v>
      </c>
      <c r="BN23" s="270"/>
      <c r="BO23" s="269" t="s">
        <v>234</v>
      </c>
      <c r="BP23" s="270"/>
      <c r="BQ23" s="269" t="s">
        <v>234</v>
      </c>
      <c r="BR23" s="270"/>
      <c r="BS23" s="269" t="s">
        <v>234</v>
      </c>
      <c r="BT23" s="270"/>
      <c r="BU23" s="269" t="s">
        <v>235</v>
      </c>
      <c r="BV23" s="265"/>
      <c r="BW23" s="266"/>
      <c r="BX23" s="265"/>
      <c r="BY23" s="266"/>
      <c r="BZ23" s="269" t="s">
        <v>237</v>
      </c>
      <c r="CA23" s="270"/>
      <c r="CB23" s="265"/>
      <c r="CC23" s="266"/>
    </row>
    <row r="24" spans="1:83" ht="21.75" customHeight="1" thickBot="1">
      <c r="A24" s="322"/>
      <c r="B24" s="325"/>
      <c r="C24" s="328"/>
      <c r="D24" s="333"/>
      <c r="E24" s="335"/>
      <c r="F24" s="20" t="s">
        <v>202</v>
      </c>
      <c r="G24" s="20" t="s">
        <v>203</v>
      </c>
      <c r="H24" s="20" t="s">
        <v>204</v>
      </c>
      <c r="I24" s="20" t="s">
        <v>205</v>
      </c>
      <c r="J24" s="20" t="s">
        <v>206</v>
      </c>
      <c r="K24" s="20" t="s">
        <v>207</v>
      </c>
      <c r="L24" s="20" t="s">
        <v>208</v>
      </c>
      <c r="M24" s="20" t="s">
        <v>209</v>
      </c>
      <c r="N24" s="20" t="s">
        <v>210</v>
      </c>
      <c r="O24" s="21" t="s">
        <v>211</v>
      </c>
      <c r="Q24" s="206"/>
      <c r="R24" s="206"/>
      <c r="S24" s="209"/>
      <c r="T24" s="210"/>
      <c r="U24" s="210"/>
      <c r="V24" s="210"/>
      <c r="W24" s="210"/>
      <c r="X24" s="210"/>
      <c r="Y24" s="210"/>
      <c r="Z24" s="210"/>
      <c r="AA24" s="210"/>
      <c r="AB24" s="210"/>
      <c r="AC24" s="210"/>
      <c r="AD24" s="206"/>
      <c r="AE24" s="206"/>
      <c r="AF24" s="206"/>
      <c r="AG24" s="207"/>
      <c r="AH24" s="208"/>
      <c r="AI24" s="207"/>
      <c r="AJ24" s="207"/>
      <c r="AK24" s="207"/>
      <c r="AL24" s="207"/>
      <c r="AM24" s="207"/>
      <c r="AN24" s="207"/>
      <c r="AO24" s="207"/>
      <c r="AP24" s="207"/>
      <c r="AQ24" s="282"/>
      <c r="AR24" s="282"/>
      <c r="AS24" s="282"/>
      <c r="AU24" s="250">
        <v>550</v>
      </c>
      <c r="AV24" s="205">
        <v>2800</v>
      </c>
      <c r="AW24" s="205">
        <f>AV24+100</f>
        <v>2900</v>
      </c>
      <c r="AX24" s="205">
        <f>AW24+100</f>
        <v>3000</v>
      </c>
      <c r="AY24" s="205">
        <f t="shared" ref="AY24:BE24" si="0">AX24+100</f>
        <v>3100</v>
      </c>
      <c r="AZ24" s="205">
        <f t="shared" si="0"/>
        <v>3200</v>
      </c>
      <c r="BA24" s="205">
        <f t="shared" si="0"/>
        <v>3300</v>
      </c>
      <c r="BB24" s="205">
        <f t="shared" si="0"/>
        <v>3400</v>
      </c>
      <c r="BC24" s="205">
        <f t="shared" si="0"/>
        <v>3500</v>
      </c>
      <c r="BD24" s="205">
        <f t="shared" si="0"/>
        <v>3600</v>
      </c>
      <c r="BE24" s="205">
        <f t="shared" si="0"/>
        <v>3700</v>
      </c>
      <c r="BF24" s="285"/>
      <c r="BG24" s="282" t="s">
        <v>244</v>
      </c>
      <c r="BH24" s="316"/>
      <c r="BI24" s="316"/>
      <c r="BJ24" s="312"/>
      <c r="BK24" s="186" t="s">
        <v>241</v>
      </c>
      <c r="BL24" s="187" t="s">
        <v>239</v>
      </c>
      <c r="BM24" s="186" t="s">
        <v>241</v>
      </c>
      <c r="BN24" s="187" t="s">
        <v>239</v>
      </c>
      <c r="BO24" s="188" t="s">
        <v>240</v>
      </c>
      <c r="BP24" s="187" t="s">
        <v>239</v>
      </c>
      <c r="BQ24" s="188" t="s">
        <v>240</v>
      </c>
      <c r="BR24" s="187" t="s">
        <v>239</v>
      </c>
      <c r="BS24" s="188" t="s">
        <v>259</v>
      </c>
      <c r="BT24" s="187" t="s">
        <v>239</v>
      </c>
      <c r="BU24" s="188" t="s">
        <v>239</v>
      </c>
      <c r="BV24" s="189" t="s">
        <v>32</v>
      </c>
      <c r="BW24" s="190" t="s">
        <v>239</v>
      </c>
      <c r="BX24" s="189" t="s">
        <v>32</v>
      </c>
      <c r="BY24" s="190" t="s">
        <v>239</v>
      </c>
      <c r="BZ24" s="189" t="s">
        <v>32</v>
      </c>
      <c r="CA24" s="190" t="s">
        <v>239</v>
      </c>
      <c r="CB24" s="189" t="s">
        <v>32</v>
      </c>
      <c r="CC24" s="190" t="s">
        <v>239</v>
      </c>
    </row>
    <row r="25" spans="1:83" ht="10.5" customHeight="1" thickBot="1">
      <c r="A25" s="23"/>
      <c r="B25" s="24"/>
      <c r="C25" s="25"/>
      <c r="D25" s="26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7"/>
      <c r="AH25" s="208"/>
      <c r="AI25" s="207"/>
      <c r="AJ25" s="207"/>
      <c r="AK25" s="207"/>
      <c r="AL25" s="207"/>
      <c r="AM25" s="207"/>
      <c r="AN25" s="207"/>
      <c r="AO25" s="207"/>
      <c r="AP25" s="207"/>
      <c r="AQ25" s="282"/>
      <c r="AR25" s="282"/>
      <c r="AS25" s="282"/>
      <c r="BF25" s="285"/>
      <c r="BG25" s="282" t="s">
        <v>244</v>
      </c>
      <c r="BH25" s="316"/>
      <c r="BI25" s="316"/>
      <c r="BJ25" s="313"/>
      <c r="BK25" s="191"/>
      <c r="BL25" s="192">
        <v>440</v>
      </c>
      <c r="BM25" s="191"/>
      <c r="BN25" s="193">
        <v>120</v>
      </c>
      <c r="BO25" s="193"/>
      <c r="BP25" s="193">
        <v>3.3</v>
      </c>
      <c r="BQ25" s="193"/>
      <c r="BR25" s="193">
        <v>8.5</v>
      </c>
      <c r="BS25" s="193"/>
      <c r="BT25" s="193">
        <v>75</v>
      </c>
      <c r="BU25" s="193">
        <v>90</v>
      </c>
      <c r="BV25" s="193"/>
      <c r="BW25" s="193">
        <v>12.23</v>
      </c>
      <c r="BX25" s="193"/>
      <c r="BY25" s="193">
        <v>74</v>
      </c>
      <c r="BZ25" s="193"/>
      <c r="CA25" s="193">
        <v>42</v>
      </c>
      <c r="CB25" s="193"/>
      <c r="CC25" s="193">
        <v>90</v>
      </c>
    </row>
    <row r="26" spans="1:83" ht="15.75" customHeight="1" thickBot="1">
      <c r="A26" s="28"/>
      <c r="B26" s="29" t="s">
        <v>134</v>
      </c>
      <c r="C26" s="29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1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11" t="s">
        <v>220</v>
      </c>
      <c r="AH26" s="211" t="s">
        <v>221</v>
      </c>
      <c r="AI26" s="211" t="s">
        <v>222</v>
      </c>
      <c r="AJ26" s="211" t="s">
        <v>223</v>
      </c>
      <c r="AK26" s="211" t="s">
        <v>224</v>
      </c>
      <c r="AL26" s="211" t="s">
        <v>225</v>
      </c>
      <c r="AM26" s="211" t="s">
        <v>226</v>
      </c>
      <c r="AN26" s="211" t="s">
        <v>227</v>
      </c>
      <c r="AO26" s="211" t="s">
        <v>228</v>
      </c>
      <c r="AP26" s="211" t="s">
        <v>229</v>
      </c>
      <c r="AQ26" s="283" t="s">
        <v>230</v>
      </c>
      <c r="AR26" s="282"/>
      <c r="AS26" s="282"/>
      <c r="AU26" s="248" t="s">
        <v>232</v>
      </c>
      <c r="AV26" s="109" t="s">
        <v>220</v>
      </c>
      <c r="AW26" s="109" t="s">
        <v>221</v>
      </c>
      <c r="AX26" s="109" t="s">
        <v>222</v>
      </c>
      <c r="AY26" s="109" t="s">
        <v>223</v>
      </c>
      <c r="AZ26" s="109" t="s">
        <v>224</v>
      </c>
      <c r="BA26" s="109" t="s">
        <v>225</v>
      </c>
      <c r="BB26" s="109" t="s">
        <v>226</v>
      </c>
      <c r="BC26" s="109" t="s">
        <v>227</v>
      </c>
      <c r="BD26" s="109" t="s">
        <v>228</v>
      </c>
      <c r="BE26" s="109" t="s">
        <v>229</v>
      </c>
      <c r="BF26" s="285"/>
      <c r="BG26" s="282" t="s">
        <v>244</v>
      </c>
      <c r="BH26" s="316"/>
      <c r="BI26" s="316"/>
      <c r="BJ26" s="314"/>
      <c r="BK26" s="182"/>
      <c r="BL26" s="183"/>
      <c r="BM26" s="182"/>
      <c r="BN26" s="183"/>
      <c r="BO26" s="184"/>
      <c r="BP26" s="183"/>
      <c r="BQ26" s="184"/>
      <c r="BR26" s="183"/>
      <c r="BS26" s="184"/>
      <c r="BT26" s="183"/>
      <c r="BU26" s="184"/>
      <c r="BV26" s="185"/>
      <c r="BW26" s="181"/>
      <c r="BX26" s="185"/>
      <c r="BY26" s="181"/>
      <c r="BZ26" s="185"/>
      <c r="CA26" s="181"/>
      <c r="CB26" s="185"/>
      <c r="CC26" s="181"/>
    </row>
    <row r="27" spans="1:83" ht="24" customHeight="1" thickBot="1">
      <c r="A27" s="298"/>
      <c r="B27" s="32" t="s">
        <v>184</v>
      </c>
      <c r="C27" s="76"/>
      <c r="D27" s="227">
        <f t="shared" ref="D27:D32" si="1">BG27</f>
        <v>1390</v>
      </c>
      <c r="E27" s="113">
        <v>90</v>
      </c>
      <c r="F27" s="115">
        <f>AV27</f>
        <v>310</v>
      </c>
      <c r="G27" s="116">
        <f t="shared" ref="G27:O27" si="2">AW27</f>
        <v>320</v>
      </c>
      <c r="H27" s="116">
        <f t="shared" si="2"/>
        <v>330</v>
      </c>
      <c r="I27" s="116">
        <f t="shared" si="2"/>
        <v>340</v>
      </c>
      <c r="J27" s="116">
        <f t="shared" si="2"/>
        <v>350</v>
      </c>
      <c r="K27" s="116">
        <f t="shared" si="2"/>
        <v>360</v>
      </c>
      <c r="L27" s="116">
        <f t="shared" si="2"/>
        <v>370</v>
      </c>
      <c r="M27" s="116">
        <f t="shared" si="2"/>
        <v>380</v>
      </c>
      <c r="N27" s="116">
        <f t="shared" si="2"/>
        <v>390</v>
      </c>
      <c r="O27" s="117">
        <f t="shared" si="2"/>
        <v>400</v>
      </c>
      <c r="P27" s="12">
        <f t="shared" ref="P27:P58" si="3">IF($B$14=$F$24,(D27+F27)*C27)+IF($B$14=$G$24,(D27+G27)*C27)+IF($B$14=$H$24,(D27+H27)*C27)+IF($B$14=$I$24,(D27+I27)*C27)+IF($B$14=$J$24,(D27+J27)*C27)+IF($B$14=$K$24,(D27+K27)*C27)+IF($B$14=$L$24,(D27+L27)*C27)+IF($B$14=$N$24,(D27+N27)*C27)+IF($B$14=$O$24,(D27+O27)*C27)+IF($B$14=$U$13,(D27+E27)*C27)+IF($B$14=$M$24,(D27+M27)*C27)</f>
        <v>0</v>
      </c>
      <c r="S27" s="106"/>
      <c r="AG27" s="110">
        <v>189</v>
      </c>
      <c r="AH27" s="111">
        <f t="shared" ref="AH27:AH58" si="4">G27/F27</f>
        <v>1.032258064516129</v>
      </c>
      <c r="AI27" s="111">
        <f t="shared" ref="AI27:AI58" si="5">H27/G27</f>
        <v>1.03125</v>
      </c>
      <c r="AJ27" s="111">
        <f t="shared" ref="AJ27:AJ58" si="6">I27/H27</f>
        <v>1.0303030303030303</v>
      </c>
      <c r="AK27" s="111">
        <f t="shared" ref="AK27:AK58" si="7">J27/I27</f>
        <v>1.0294117647058822</v>
      </c>
      <c r="AL27" s="111">
        <f t="shared" ref="AL27:AL58" si="8">K27/J27</f>
        <v>1.0285714285714285</v>
      </c>
      <c r="AM27" s="111">
        <f t="shared" ref="AM27:AM58" si="9">L27/K27</f>
        <v>1.0277777777777777</v>
      </c>
      <c r="AN27" s="111">
        <f t="shared" ref="AN27:AN58" si="10">M27/L27</f>
        <v>1.027027027027027</v>
      </c>
      <c r="AO27" s="111">
        <f t="shared" ref="AO27:AO58" si="11">N27/M27</f>
        <v>1.0263157894736843</v>
      </c>
      <c r="AP27" s="111">
        <f t="shared" ref="AP27:AP58" si="12">O27/N27</f>
        <v>1.0256410256410255</v>
      </c>
      <c r="AQ27" s="112">
        <f>AR27*AS27</f>
        <v>0.108</v>
      </c>
      <c r="AR27" s="212">
        <v>0.15</v>
      </c>
      <c r="AS27" s="212">
        <v>0.72</v>
      </c>
      <c r="AU27" s="110">
        <f>CEILING(AQ27*1.3*$AU$24+(AR27*2+AS27*2)*1.3*$BR$25,10)</f>
        <v>100</v>
      </c>
      <c r="AV27" s="110">
        <f>CEILING(AQ27*$AV$24,10)</f>
        <v>310</v>
      </c>
      <c r="AW27" s="110">
        <f>CEILING(AQ27*$AW$24,10)</f>
        <v>320</v>
      </c>
      <c r="AX27" s="110">
        <f>CEILING(AQ27*$AX$24,10)</f>
        <v>330</v>
      </c>
      <c r="AY27" s="110">
        <f>CEILING(AQ27*$AY$24,10)</f>
        <v>340</v>
      </c>
      <c r="AZ27" s="110">
        <f>CEILING(AQ27*$AZ$24,10)</f>
        <v>350</v>
      </c>
      <c r="BA27" s="110">
        <f>CEILING(AQ27*$BA$24,10)</f>
        <v>360</v>
      </c>
      <c r="BB27" s="110">
        <f>CEILING(AQ27*$BB$24,10)</f>
        <v>370</v>
      </c>
      <c r="BC27" s="110">
        <f>CEILING(AQ27*$BC$24,10)</f>
        <v>380</v>
      </c>
      <c r="BD27" s="110">
        <f>CEILING(AQ27*$BD$24,10)</f>
        <v>390</v>
      </c>
      <c r="BE27" s="110">
        <f>CEILING(AQ27*$BE$24,10)</f>
        <v>400</v>
      </c>
      <c r="BF27" s="217">
        <v>960</v>
      </c>
      <c r="BG27" s="217">
        <f>CEILING(BJ27*$BJ$16+BJ27,10)</f>
        <v>1390</v>
      </c>
      <c r="BH27" s="218">
        <f>BG27/BF27-1</f>
        <v>0.44791666666666674</v>
      </c>
      <c r="BI27" s="215">
        <f t="shared" ref="BI27:BI58" si="13">BG27-BJ27</f>
        <v>576.40599999999995</v>
      </c>
      <c r="BJ27" s="216">
        <f>BL27+BN27+BP27+BR27+BU27+BW27+CA27+CC27+BT27+BY27</f>
        <v>813.59400000000005</v>
      </c>
      <c r="BK27" s="257">
        <f>BK29+0.2</f>
        <v>1.1300000000000001</v>
      </c>
      <c r="BL27" s="195">
        <f>BK27*$BL$25</f>
        <v>497.20000000000005</v>
      </c>
      <c r="BM27" s="256">
        <f>BM29+0.08</f>
        <v>0.21000000000000002</v>
      </c>
      <c r="BN27" s="201">
        <f t="shared" ref="BN27:BN90" si="14">$BN$25*BM27</f>
        <v>25.200000000000003</v>
      </c>
      <c r="BO27" s="256">
        <f>BO29+2.88</f>
        <v>7.18</v>
      </c>
      <c r="BP27" s="221">
        <f>$BP$25*BO27</f>
        <v>23.693999999999999</v>
      </c>
      <c r="BQ27" s="177"/>
      <c r="BR27" s="221">
        <f>BQ27*$BR$25</f>
        <v>0</v>
      </c>
      <c r="BS27" s="251">
        <v>0.5</v>
      </c>
      <c r="BT27" s="221">
        <f>BS27*$BT$25</f>
        <v>37.5</v>
      </c>
      <c r="BU27" s="196">
        <v>50</v>
      </c>
      <c r="BV27" s="178"/>
      <c r="BW27" s="224">
        <f>BV27*$BW$25</f>
        <v>0</v>
      </c>
      <c r="BX27" s="178"/>
      <c r="BY27" s="224">
        <f>BX27*$BW$25</f>
        <v>0</v>
      </c>
      <c r="BZ27" s="178"/>
      <c r="CA27" s="224">
        <f>BZ27*$CA$25</f>
        <v>0</v>
      </c>
      <c r="CB27" s="198">
        <v>2</v>
      </c>
      <c r="CC27" s="224">
        <f>CB27*$CC$25</f>
        <v>180</v>
      </c>
      <c r="CE27" s="12">
        <f>BM27/1.3*1.2</f>
        <v>0.19384615384615386</v>
      </c>
    </row>
    <row r="28" spans="1:83" ht="24.2" customHeight="1" thickBot="1">
      <c r="A28" s="300"/>
      <c r="B28" s="34" t="s">
        <v>185</v>
      </c>
      <c r="C28" s="77"/>
      <c r="D28" s="228">
        <f t="shared" si="1"/>
        <v>1460</v>
      </c>
      <c r="E28" s="114">
        <v>120</v>
      </c>
      <c r="F28" s="118">
        <f t="shared" ref="F28:F29" si="15">AV28</f>
        <v>310</v>
      </c>
      <c r="G28" s="119">
        <f t="shared" ref="G28:G30" si="16">AW28</f>
        <v>320</v>
      </c>
      <c r="H28" s="119">
        <f t="shared" ref="H28:H30" si="17">AX28</f>
        <v>330</v>
      </c>
      <c r="I28" s="119">
        <f t="shared" ref="I28:I30" si="18">AY28</f>
        <v>340</v>
      </c>
      <c r="J28" s="119">
        <f t="shared" ref="J28:J30" si="19">AZ28</f>
        <v>350</v>
      </c>
      <c r="K28" s="119">
        <f t="shared" ref="K28:K30" si="20">BA28</f>
        <v>360</v>
      </c>
      <c r="L28" s="119">
        <f t="shared" ref="L28:L30" si="21">BB28</f>
        <v>370</v>
      </c>
      <c r="M28" s="119">
        <f t="shared" ref="M28:M30" si="22">BC28</f>
        <v>380</v>
      </c>
      <c r="N28" s="119">
        <f t="shared" ref="N28:N30" si="23">BD28</f>
        <v>390</v>
      </c>
      <c r="O28" s="120">
        <f t="shared" ref="O28:O30" si="24">BE28</f>
        <v>400</v>
      </c>
      <c r="P28" s="12">
        <f t="shared" si="3"/>
        <v>0</v>
      </c>
      <c r="S28" s="106"/>
      <c r="AG28" s="110">
        <v>190</v>
      </c>
      <c r="AH28" s="111">
        <f t="shared" si="4"/>
        <v>1.032258064516129</v>
      </c>
      <c r="AI28" s="111">
        <f t="shared" si="5"/>
        <v>1.03125</v>
      </c>
      <c r="AJ28" s="111">
        <f t="shared" si="6"/>
        <v>1.0303030303030303</v>
      </c>
      <c r="AK28" s="111">
        <f t="shared" si="7"/>
        <v>1.0294117647058822</v>
      </c>
      <c r="AL28" s="111">
        <f t="shared" si="8"/>
        <v>1.0285714285714285</v>
      </c>
      <c r="AM28" s="111">
        <f t="shared" si="9"/>
        <v>1.0277777777777777</v>
      </c>
      <c r="AN28" s="111">
        <f t="shared" si="10"/>
        <v>1.027027027027027</v>
      </c>
      <c r="AO28" s="111">
        <f t="shared" si="11"/>
        <v>1.0263157894736843</v>
      </c>
      <c r="AP28" s="111">
        <f t="shared" si="12"/>
        <v>1.0256410256410255</v>
      </c>
      <c r="AQ28" s="112">
        <f t="shared" ref="AQ28:AQ91" si="25">AR28*AS28</f>
        <v>0.108</v>
      </c>
      <c r="AR28" s="212">
        <v>0.15</v>
      </c>
      <c r="AS28" s="212">
        <v>0.72</v>
      </c>
      <c r="AU28" s="110">
        <f t="shared" ref="AU28:AU91" si="26">CEILING(AQ28*1.3*$AU$24+(AR28*2+AS28*2)*1.3*$BR$25,10)</f>
        <v>100</v>
      </c>
      <c r="AV28" s="110">
        <f t="shared" ref="AV28:AV91" si="27">CEILING(AQ28*$AV$24,10)</f>
        <v>310</v>
      </c>
      <c r="AW28" s="110">
        <f t="shared" ref="AW28:AW91" si="28">CEILING(AQ28*$AW$24,10)</f>
        <v>320</v>
      </c>
      <c r="AX28" s="110">
        <f t="shared" ref="AX28:AX91" si="29">CEILING(AQ28*$AX$24,10)</f>
        <v>330</v>
      </c>
      <c r="AY28" s="110">
        <f t="shared" ref="AY28:AY91" si="30">CEILING(AQ28*$AY$24,10)</f>
        <v>340</v>
      </c>
      <c r="AZ28" s="110">
        <f t="shared" ref="AZ28:AZ91" si="31">CEILING(AQ28*$AZ$24,10)</f>
        <v>350</v>
      </c>
      <c r="BA28" s="110">
        <f t="shared" ref="BA28:BA91" si="32">CEILING(AQ28*$BA$24,10)</f>
        <v>360</v>
      </c>
      <c r="BB28" s="110">
        <f t="shared" ref="BB28:BB91" si="33">CEILING(AQ28*$BB$24,10)</f>
        <v>370</v>
      </c>
      <c r="BC28" s="110">
        <f t="shared" ref="BC28:BC91" si="34">CEILING(AQ28*$BC$24,10)</f>
        <v>380</v>
      </c>
      <c r="BD28" s="110">
        <f t="shared" ref="BD28:BD91" si="35">CEILING(AQ28*$BD$24,10)</f>
        <v>390</v>
      </c>
      <c r="BE28" s="110">
        <f t="shared" ref="BE28:BE91" si="36">CEILING(AQ28*$BE$24,10)</f>
        <v>400</v>
      </c>
      <c r="BF28" s="217">
        <v>1020</v>
      </c>
      <c r="BG28" s="217">
        <f t="shared" ref="BG28:BG91" si="37">CEILING(BJ28*$BJ$16+BJ28,10)</f>
        <v>1460</v>
      </c>
      <c r="BH28" s="218">
        <f t="shared" ref="BH28:BH91" si="38">BG28/BF28-1</f>
        <v>0.43137254901960786</v>
      </c>
      <c r="BI28" s="215">
        <f t="shared" si="13"/>
        <v>603.91599999999994</v>
      </c>
      <c r="BJ28" s="216">
        <f t="shared" ref="BJ28:BJ91" si="39">BL28+BN28+BP28+BR28+BU28+BW28+CA28+CC28+BT28+BY28</f>
        <v>856.08400000000006</v>
      </c>
      <c r="BK28" s="202">
        <f>BK30+0.21</f>
        <v>1.19</v>
      </c>
      <c r="BL28" s="195">
        <f t="shared" ref="BL28:BL91" si="40">BK28*$BL$25</f>
        <v>523.6</v>
      </c>
      <c r="BM28" s="202">
        <f>BM30+0.08</f>
        <v>0.25800000000000001</v>
      </c>
      <c r="BN28" s="201">
        <f t="shared" si="14"/>
        <v>30.96</v>
      </c>
      <c r="BO28" s="256">
        <f>BO30+2.88</f>
        <v>7.28</v>
      </c>
      <c r="BP28" s="222">
        <f t="shared" ref="BP28:BP91" si="41">$BP$25*BO28</f>
        <v>24.024000000000001</v>
      </c>
      <c r="BQ28" s="179"/>
      <c r="BR28" s="222">
        <f t="shared" ref="BR28:BR91" si="42">BQ28*$BR$25</f>
        <v>0</v>
      </c>
      <c r="BS28" s="252">
        <v>0.5</v>
      </c>
      <c r="BT28" s="222">
        <f t="shared" ref="BT28:BT91" si="43">BS28*$BT$25</f>
        <v>37.5</v>
      </c>
      <c r="BU28" s="197">
        <v>60</v>
      </c>
      <c r="BV28" s="180"/>
      <c r="BW28" s="225">
        <f t="shared" ref="BW28:BW91" si="44">BV28*$BW$25</f>
        <v>0</v>
      </c>
      <c r="BX28" s="180"/>
      <c r="BY28" s="225">
        <f t="shared" ref="BY28:BY91" si="45">BX28*$BW$25</f>
        <v>0</v>
      </c>
      <c r="BZ28" s="180"/>
      <c r="CA28" s="225">
        <f t="shared" ref="CA28:CA91" si="46">BZ28*$CA$25</f>
        <v>0</v>
      </c>
      <c r="CB28" s="199">
        <v>2</v>
      </c>
      <c r="CC28" s="225">
        <f t="shared" ref="CC28:CC91" si="47">CB28*$CC$25</f>
        <v>180</v>
      </c>
      <c r="CE28" s="12">
        <f t="shared" ref="CE28:CE91" si="48">BM28/1.3*1.2</f>
        <v>0.23815384615384616</v>
      </c>
    </row>
    <row r="29" spans="1:83" ht="24" customHeight="1" thickBot="1">
      <c r="A29" s="298"/>
      <c r="B29" s="32" t="s">
        <v>186</v>
      </c>
      <c r="C29" s="76"/>
      <c r="D29" s="227">
        <f t="shared" si="1"/>
        <v>920</v>
      </c>
      <c r="E29" s="113">
        <v>90</v>
      </c>
      <c r="F29" s="115">
        <f t="shared" si="15"/>
        <v>310</v>
      </c>
      <c r="G29" s="116">
        <f t="shared" si="16"/>
        <v>320</v>
      </c>
      <c r="H29" s="116">
        <f t="shared" si="17"/>
        <v>330</v>
      </c>
      <c r="I29" s="116">
        <f t="shared" si="18"/>
        <v>340</v>
      </c>
      <c r="J29" s="116">
        <f t="shared" si="19"/>
        <v>350</v>
      </c>
      <c r="K29" s="116">
        <f t="shared" si="20"/>
        <v>360</v>
      </c>
      <c r="L29" s="116">
        <f t="shared" si="21"/>
        <v>370</v>
      </c>
      <c r="M29" s="116">
        <f t="shared" si="22"/>
        <v>380</v>
      </c>
      <c r="N29" s="116">
        <f t="shared" si="23"/>
        <v>390</v>
      </c>
      <c r="O29" s="117">
        <f t="shared" si="24"/>
        <v>400</v>
      </c>
      <c r="P29" s="12">
        <f t="shared" si="3"/>
        <v>0</v>
      </c>
      <c r="S29" s="106"/>
      <c r="AG29" s="110">
        <v>191</v>
      </c>
      <c r="AH29" s="111">
        <f t="shared" si="4"/>
        <v>1.032258064516129</v>
      </c>
      <c r="AI29" s="111">
        <f t="shared" si="5"/>
        <v>1.03125</v>
      </c>
      <c r="AJ29" s="111">
        <f t="shared" si="6"/>
        <v>1.0303030303030303</v>
      </c>
      <c r="AK29" s="111">
        <f t="shared" si="7"/>
        <v>1.0294117647058822</v>
      </c>
      <c r="AL29" s="111">
        <f t="shared" si="8"/>
        <v>1.0285714285714285</v>
      </c>
      <c r="AM29" s="111">
        <f t="shared" si="9"/>
        <v>1.0277777777777777</v>
      </c>
      <c r="AN29" s="111">
        <f t="shared" si="10"/>
        <v>1.027027027027027</v>
      </c>
      <c r="AO29" s="111">
        <f t="shared" si="11"/>
        <v>1.0263157894736843</v>
      </c>
      <c r="AP29" s="111">
        <f t="shared" si="12"/>
        <v>1.0256410256410255</v>
      </c>
      <c r="AQ29" s="112">
        <f t="shared" si="25"/>
        <v>0.108</v>
      </c>
      <c r="AR29" s="212">
        <v>0.15</v>
      </c>
      <c r="AS29" s="212">
        <v>0.72</v>
      </c>
      <c r="AU29" s="110">
        <f t="shared" si="26"/>
        <v>100</v>
      </c>
      <c r="AV29" s="110">
        <f t="shared" si="27"/>
        <v>310</v>
      </c>
      <c r="AW29" s="110">
        <f t="shared" si="28"/>
        <v>320</v>
      </c>
      <c r="AX29" s="110">
        <f t="shared" si="29"/>
        <v>330</v>
      </c>
      <c r="AY29" s="110">
        <f t="shared" si="30"/>
        <v>340</v>
      </c>
      <c r="AZ29" s="110">
        <f t="shared" si="31"/>
        <v>350</v>
      </c>
      <c r="BA29" s="110">
        <f t="shared" si="32"/>
        <v>360</v>
      </c>
      <c r="BB29" s="110">
        <f t="shared" si="33"/>
        <v>370</v>
      </c>
      <c r="BC29" s="110">
        <f t="shared" si="34"/>
        <v>380</v>
      </c>
      <c r="BD29" s="110">
        <f t="shared" si="35"/>
        <v>390</v>
      </c>
      <c r="BE29" s="110">
        <f t="shared" si="36"/>
        <v>400</v>
      </c>
      <c r="BF29" s="217">
        <v>450</v>
      </c>
      <c r="BG29" s="217">
        <f t="shared" si="37"/>
        <v>920</v>
      </c>
      <c r="BH29" s="218">
        <f t="shared" si="38"/>
        <v>1.0444444444444443</v>
      </c>
      <c r="BI29" s="215">
        <f t="shared" si="13"/>
        <v>383.51</v>
      </c>
      <c r="BJ29" s="216">
        <f t="shared" si="39"/>
        <v>536.49</v>
      </c>
      <c r="BK29" s="202">
        <v>0.93</v>
      </c>
      <c r="BL29" s="254">
        <f t="shared" si="40"/>
        <v>409.20000000000005</v>
      </c>
      <c r="BM29" s="202">
        <v>0.13</v>
      </c>
      <c r="BN29" s="255">
        <f t="shared" si="14"/>
        <v>15.600000000000001</v>
      </c>
      <c r="BO29" s="202">
        <v>4.3</v>
      </c>
      <c r="BP29" s="222">
        <f t="shared" si="41"/>
        <v>14.19</v>
      </c>
      <c r="BQ29" s="179"/>
      <c r="BR29" s="222">
        <f t="shared" si="42"/>
        <v>0</v>
      </c>
      <c r="BS29" s="252">
        <v>0.5</v>
      </c>
      <c r="BT29" s="222">
        <f t="shared" si="43"/>
        <v>37.5</v>
      </c>
      <c r="BU29" s="197">
        <v>60</v>
      </c>
      <c r="BV29" s="180"/>
      <c r="BW29" s="225">
        <f t="shared" si="44"/>
        <v>0</v>
      </c>
      <c r="BX29" s="180"/>
      <c r="BY29" s="225">
        <f t="shared" si="45"/>
        <v>0</v>
      </c>
      <c r="BZ29" s="180"/>
      <c r="CA29" s="225">
        <f t="shared" si="46"/>
        <v>0</v>
      </c>
      <c r="CB29" s="180"/>
      <c r="CC29" s="225">
        <f t="shared" si="47"/>
        <v>0</v>
      </c>
      <c r="CE29" s="12">
        <f t="shared" si="48"/>
        <v>0.12</v>
      </c>
    </row>
    <row r="30" spans="1:83" ht="24" customHeight="1" thickBot="1">
      <c r="A30" s="300"/>
      <c r="B30" s="34" t="s">
        <v>187</v>
      </c>
      <c r="C30" s="77"/>
      <c r="D30" s="228">
        <f t="shared" si="1"/>
        <v>960</v>
      </c>
      <c r="E30" s="114">
        <v>120</v>
      </c>
      <c r="F30" s="118">
        <f>AV30</f>
        <v>310</v>
      </c>
      <c r="G30" s="119">
        <f t="shared" si="16"/>
        <v>320</v>
      </c>
      <c r="H30" s="119">
        <f t="shared" si="17"/>
        <v>330</v>
      </c>
      <c r="I30" s="119">
        <f t="shared" si="18"/>
        <v>340</v>
      </c>
      <c r="J30" s="119">
        <f t="shared" si="19"/>
        <v>350</v>
      </c>
      <c r="K30" s="119">
        <f t="shared" si="20"/>
        <v>360</v>
      </c>
      <c r="L30" s="119">
        <f t="shared" si="21"/>
        <v>370</v>
      </c>
      <c r="M30" s="119">
        <f t="shared" si="22"/>
        <v>380</v>
      </c>
      <c r="N30" s="119">
        <f t="shared" si="23"/>
        <v>390</v>
      </c>
      <c r="O30" s="120">
        <f t="shared" si="24"/>
        <v>400</v>
      </c>
      <c r="P30" s="12">
        <f t="shared" si="3"/>
        <v>0</v>
      </c>
      <c r="S30" s="106"/>
      <c r="AG30" s="110">
        <v>192</v>
      </c>
      <c r="AH30" s="111">
        <f t="shared" si="4"/>
        <v>1.032258064516129</v>
      </c>
      <c r="AI30" s="111">
        <f t="shared" si="5"/>
        <v>1.03125</v>
      </c>
      <c r="AJ30" s="111">
        <f t="shared" si="6"/>
        <v>1.0303030303030303</v>
      </c>
      <c r="AK30" s="111">
        <f t="shared" si="7"/>
        <v>1.0294117647058822</v>
      </c>
      <c r="AL30" s="111">
        <f t="shared" si="8"/>
        <v>1.0285714285714285</v>
      </c>
      <c r="AM30" s="111">
        <f t="shared" si="9"/>
        <v>1.0277777777777777</v>
      </c>
      <c r="AN30" s="111">
        <f t="shared" si="10"/>
        <v>1.027027027027027</v>
      </c>
      <c r="AO30" s="111">
        <f t="shared" si="11"/>
        <v>1.0263157894736843</v>
      </c>
      <c r="AP30" s="111">
        <f t="shared" si="12"/>
        <v>1.0256410256410255</v>
      </c>
      <c r="AQ30" s="112">
        <f t="shared" si="25"/>
        <v>0.108</v>
      </c>
      <c r="AR30" s="212">
        <v>0.15</v>
      </c>
      <c r="AS30" s="212">
        <v>0.72</v>
      </c>
      <c r="AU30" s="110">
        <f t="shared" si="26"/>
        <v>100</v>
      </c>
      <c r="AV30" s="110">
        <f t="shared" si="27"/>
        <v>310</v>
      </c>
      <c r="AW30" s="110">
        <f t="shared" si="28"/>
        <v>320</v>
      </c>
      <c r="AX30" s="110">
        <f t="shared" si="29"/>
        <v>330</v>
      </c>
      <c r="AY30" s="110">
        <f t="shared" si="30"/>
        <v>340</v>
      </c>
      <c r="AZ30" s="110">
        <f t="shared" si="31"/>
        <v>350</v>
      </c>
      <c r="BA30" s="110">
        <f t="shared" si="32"/>
        <v>360</v>
      </c>
      <c r="BB30" s="110">
        <f t="shared" si="33"/>
        <v>370</v>
      </c>
      <c r="BC30" s="110">
        <f t="shared" si="34"/>
        <v>380</v>
      </c>
      <c r="BD30" s="110">
        <f t="shared" si="35"/>
        <v>390</v>
      </c>
      <c r="BE30" s="110">
        <f t="shared" si="36"/>
        <v>400</v>
      </c>
      <c r="BF30" s="217">
        <v>450</v>
      </c>
      <c r="BG30" s="217">
        <f t="shared" si="37"/>
        <v>960</v>
      </c>
      <c r="BH30" s="218">
        <f t="shared" si="38"/>
        <v>1.1333333333333333</v>
      </c>
      <c r="BI30" s="215">
        <f t="shared" si="13"/>
        <v>395.42000000000007</v>
      </c>
      <c r="BJ30" s="216">
        <f t="shared" si="39"/>
        <v>564.57999999999993</v>
      </c>
      <c r="BK30" s="202">
        <v>0.98</v>
      </c>
      <c r="BL30" s="195">
        <f t="shared" si="40"/>
        <v>431.2</v>
      </c>
      <c r="BM30" s="202">
        <v>0.17799999999999999</v>
      </c>
      <c r="BN30" s="201">
        <f t="shared" si="14"/>
        <v>21.36</v>
      </c>
      <c r="BO30" s="202">
        <v>4.4000000000000004</v>
      </c>
      <c r="BP30" s="222">
        <f t="shared" si="41"/>
        <v>14.52</v>
      </c>
      <c r="BQ30" s="179"/>
      <c r="BR30" s="222">
        <f t="shared" si="42"/>
        <v>0</v>
      </c>
      <c r="BS30" s="252">
        <v>0.5</v>
      </c>
      <c r="BT30" s="222">
        <f t="shared" si="43"/>
        <v>37.5</v>
      </c>
      <c r="BU30" s="197">
        <v>60</v>
      </c>
      <c r="BV30" s="180"/>
      <c r="BW30" s="225">
        <f t="shared" si="44"/>
        <v>0</v>
      </c>
      <c r="BX30" s="180"/>
      <c r="BY30" s="225">
        <f t="shared" si="45"/>
        <v>0</v>
      </c>
      <c r="BZ30" s="180"/>
      <c r="CA30" s="225">
        <f t="shared" si="46"/>
        <v>0</v>
      </c>
      <c r="CB30" s="180"/>
      <c r="CC30" s="225">
        <f t="shared" si="47"/>
        <v>0</v>
      </c>
      <c r="CE30" s="12">
        <f t="shared" si="48"/>
        <v>0.16430769230769229</v>
      </c>
    </row>
    <row r="31" spans="1:83" ht="48.6" customHeight="1" thickBot="1">
      <c r="A31" s="36"/>
      <c r="B31" s="37" t="s">
        <v>53</v>
      </c>
      <c r="C31" s="78"/>
      <c r="D31" s="228">
        <f t="shared" si="1"/>
        <v>1210</v>
      </c>
      <c r="E31" s="98"/>
      <c r="F31" s="121"/>
      <c r="G31" s="121"/>
      <c r="H31" s="121"/>
      <c r="I31" s="121"/>
      <c r="J31" s="121"/>
      <c r="K31" s="121"/>
      <c r="L31" s="121"/>
      <c r="M31" s="121"/>
      <c r="N31" s="121"/>
      <c r="O31" s="122"/>
      <c r="P31" s="12">
        <f t="shared" si="3"/>
        <v>0</v>
      </c>
      <c r="S31" s="106"/>
      <c r="AG31" s="110">
        <v>193</v>
      </c>
      <c r="AH31" s="111" t="e">
        <f t="shared" si="4"/>
        <v>#DIV/0!</v>
      </c>
      <c r="AI31" s="111" t="e">
        <f t="shared" si="5"/>
        <v>#DIV/0!</v>
      </c>
      <c r="AJ31" s="111" t="e">
        <f t="shared" si="6"/>
        <v>#DIV/0!</v>
      </c>
      <c r="AK31" s="111" t="e">
        <f t="shared" si="7"/>
        <v>#DIV/0!</v>
      </c>
      <c r="AL31" s="111" t="e">
        <f t="shared" si="8"/>
        <v>#DIV/0!</v>
      </c>
      <c r="AM31" s="111" t="e">
        <f t="shared" si="9"/>
        <v>#DIV/0!</v>
      </c>
      <c r="AN31" s="111" t="e">
        <f t="shared" si="10"/>
        <v>#DIV/0!</v>
      </c>
      <c r="AO31" s="111" t="e">
        <f t="shared" si="11"/>
        <v>#DIV/0!</v>
      </c>
      <c r="AP31" s="111" t="e">
        <f t="shared" si="12"/>
        <v>#DIV/0!</v>
      </c>
      <c r="AQ31" s="112">
        <f t="shared" si="25"/>
        <v>0</v>
      </c>
      <c r="AR31" s="212"/>
      <c r="AS31" s="212"/>
      <c r="AU31" s="110">
        <f t="shared" si="26"/>
        <v>0</v>
      </c>
      <c r="AV31" s="110">
        <f t="shared" si="27"/>
        <v>0</v>
      </c>
      <c r="AW31" s="110">
        <f t="shared" si="28"/>
        <v>0</v>
      </c>
      <c r="AX31" s="110">
        <f t="shared" si="29"/>
        <v>0</v>
      </c>
      <c r="AY31" s="110">
        <f t="shared" si="30"/>
        <v>0</v>
      </c>
      <c r="AZ31" s="110">
        <f t="shared" si="31"/>
        <v>0</v>
      </c>
      <c r="BA31" s="110">
        <f t="shared" si="32"/>
        <v>0</v>
      </c>
      <c r="BB31" s="110">
        <f t="shared" si="33"/>
        <v>0</v>
      </c>
      <c r="BC31" s="110">
        <f t="shared" si="34"/>
        <v>0</v>
      </c>
      <c r="BD31" s="110">
        <f t="shared" si="35"/>
        <v>0</v>
      </c>
      <c r="BE31" s="110">
        <f t="shared" si="36"/>
        <v>0</v>
      </c>
      <c r="BF31" s="217">
        <v>550</v>
      </c>
      <c r="BG31" s="217">
        <f t="shared" si="37"/>
        <v>1210</v>
      </c>
      <c r="BH31" s="218">
        <f t="shared" si="38"/>
        <v>1.2000000000000002</v>
      </c>
      <c r="BI31" s="215">
        <f t="shared" si="13"/>
        <v>501.85500000000002</v>
      </c>
      <c r="BJ31" s="216">
        <f t="shared" si="39"/>
        <v>708.14499999999998</v>
      </c>
      <c r="BK31" s="202">
        <v>1.29</v>
      </c>
      <c r="BL31" s="254">
        <f t="shared" si="40"/>
        <v>567.6</v>
      </c>
      <c r="BM31" s="202">
        <v>0</v>
      </c>
      <c r="BN31" s="255">
        <f t="shared" si="14"/>
        <v>0</v>
      </c>
      <c r="BO31" s="203">
        <v>3.9</v>
      </c>
      <c r="BP31" s="222">
        <f t="shared" si="41"/>
        <v>12.87</v>
      </c>
      <c r="BQ31" s="176">
        <v>3.55</v>
      </c>
      <c r="BR31" s="222">
        <f t="shared" si="42"/>
        <v>30.174999999999997</v>
      </c>
      <c r="BS31" s="252">
        <v>0.5</v>
      </c>
      <c r="BT31" s="222">
        <f t="shared" si="43"/>
        <v>37.5</v>
      </c>
      <c r="BU31" s="197">
        <v>60</v>
      </c>
      <c r="BV31" s="180"/>
      <c r="BW31" s="225">
        <f t="shared" si="44"/>
        <v>0</v>
      </c>
      <c r="BX31" s="180"/>
      <c r="BY31" s="225">
        <f t="shared" si="45"/>
        <v>0</v>
      </c>
      <c r="BZ31" s="180"/>
      <c r="CA31" s="225">
        <f t="shared" si="46"/>
        <v>0</v>
      </c>
      <c r="CB31" s="180"/>
      <c r="CC31" s="226">
        <f t="shared" si="47"/>
        <v>0</v>
      </c>
      <c r="CE31" s="12">
        <f t="shared" si="48"/>
        <v>0</v>
      </c>
    </row>
    <row r="32" spans="1:83" ht="12.75" customHeight="1" thickBot="1">
      <c r="A32" s="298"/>
      <c r="B32" s="32" t="s">
        <v>54</v>
      </c>
      <c r="C32" s="76"/>
      <c r="D32" s="227">
        <f t="shared" si="1"/>
        <v>1180</v>
      </c>
      <c r="E32" s="33">
        <v>170</v>
      </c>
      <c r="F32" s="123">
        <f>AV32</f>
        <v>610</v>
      </c>
      <c r="G32" s="124">
        <f t="shared" ref="G32:N32" si="49">AW32</f>
        <v>630</v>
      </c>
      <c r="H32" s="124">
        <f t="shared" si="49"/>
        <v>650</v>
      </c>
      <c r="I32" s="124">
        <f t="shared" si="49"/>
        <v>670</v>
      </c>
      <c r="J32" s="124">
        <f t="shared" si="49"/>
        <v>700</v>
      </c>
      <c r="K32" s="124">
        <f t="shared" si="49"/>
        <v>720</v>
      </c>
      <c r="L32" s="124">
        <f t="shared" si="49"/>
        <v>740</v>
      </c>
      <c r="M32" s="124">
        <f t="shared" si="49"/>
        <v>760</v>
      </c>
      <c r="N32" s="124">
        <f t="shared" si="49"/>
        <v>780</v>
      </c>
      <c r="O32" s="125">
        <f>BE32</f>
        <v>800</v>
      </c>
      <c r="P32" s="12">
        <f t="shared" si="3"/>
        <v>0</v>
      </c>
      <c r="S32" s="106"/>
      <c r="AG32" s="110">
        <v>194</v>
      </c>
      <c r="AH32" s="111">
        <f t="shared" si="4"/>
        <v>1.0327868852459017</v>
      </c>
      <c r="AI32" s="111">
        <f t="shared" si="5"/>
        <v>1.0317460317460319</v>
      </c>
      <c r="AJ32" s="111">
        <f t="shared" si="6"/>
        <v>1.0307692307692307</v>
      </c>
      <c r="AK32" s="111">
        <f t="shared" si="7"/>
        <v>1.044776119402985</v>
      </c>
      <c r="AL32" s="111">
        <f t="shared" si="8"/>
        <v>1.0285714285714285</v>
      </c>
      <c r="AM32" s="111">
        <f t="shared" si="9"/>
        <v>1.0277777777777777</v>
      </c>
      <c r="AN32" s="111">
        <f t="shared" si="10"/>
        <v>1.027027027027027</v>
      </c>
      <c r="AO32" s="111">
        <f t="shared" si="11"/>
        <v>1.0263157894736843</v>
      </c>
      <c r="AP32" s="111">
        <f t="shared" si="12"/>
        <v>1.0256410256410255</v>
      </c>
      <c r="AQ32" s="112">
        <f t="shared" si="25"/>
        <v>0.216</v>
      </c>
      <c r="AR32" s="212">
        <v>0.3</v>
      </c>
      <c r="AS32" s="212">
        <v>0.72</v>
      </c>
      <c r="AU32" s="110">
        <f t="shared" si="26"/>
        <v>180</v>
      </c>
      <c r="AV32" s="110">
        <f t="shared" si="27"/>
        <v>610</v>
      </c>
      <c r="AW32" s="110">
        <f t="shared" si="28"/>
        <v>630</v>
      </c>
      <c r="AX32" s="110">
        <f t="shared" si="29"/>
        <v>650</v>
      </c>
      <c r="AY32" s="110">
        <f t="shared" si="30"/>
        <v>670</v>
      </c>
      <c r="AZ32" s="110">
        <f t="shared" si="31"/>
        <v>700</v>
      </c>
      <c r="BA32" s="110">
        <f t="shared" si="32"/>
        <v>720</v>
      </c>
      <c r="BB32" s="110">
        <f t="shared" si="33"/>
        <v>740</v>
      </c>
      <c r="BC32" s="110">
        <f t="shared" si="34"/>
        <v>760</v>
      </c>
      <c r="BD32" s="110">
        <f t="shared" si="35"/>
        <v>780</v>
      </c>
      <c r="BE32" s="110">
        <f>CEILING(AQ32*$BE$24,10)</f>
        <v>800</v>
      </c>
      <c r="BF32" s="217">
        <v>720</v>
      </c>
      <c r="BG32" s="217">
        <f t="shared" si="37"/>
        <v>1180</v>
      </c>
      <c r="BH32" s="218">
        <f t="shared" si="38"/>
        <v>0.63888888888888884</v>
      </c>
      <c r="BI32" s="215">
        <f t="shared" si="13"/>
        <v>491.18299999999999</v>
      </c>
      <c r="BJ32" s="216">
        <f t="shared" si="39"/>
        <v>688.81700000000001</v>
      </c>
      <c r="BK32" s="202">
        <v>1.1399999999999999</v>
      </c>
      <c r="BL32" s="195">
        <f t="shared" si="40"/>
        <v>501.59999999999997</v>
      </c>
      <c r="BM32" s="202">
        <v>0.26</v>
      </c>
      <c r="BN32" s="255">
        <f t="shared" si="14"/>
        <v>31.200000000000003</v>
      </c>
      <c r="BO32" s="203">
        <v>7.29</v>
      </c>
      <c r="BP32" s="222">
        <f t="shared" si="41"/>
        <v>24.056999999999999</v>
      </c>
      <c r="BQ32" s="176"/>
      <c r="BR32" s="222">
        <f t="shared" si="42"/>
        <v>0</v>
      </c>
      <c r="BS32" s="252">
        <v>0.5</v>
      </c>
      <c r="BT32" s="222">
        <f t="shared" si="43"/>
        <v>37.5</v>
      </c>
      <c r="BU32" s="197">
        <v>70</v>
      </c>
      <c r="BV32" s="180">
        <v>2</v>
      </c>
      <c r="BW32" s="226">
        <f t="shared" si="44"/>
        <v>24.46</v>
      </c>
      <c r="BX32" s="180"/>
      <c r="BY32" s="226">
        <f t="shared" si="45"/>
        <v>0</v>
      </c>
      <c r="BZ32" s="180"/>
      <c r="CA32" s="225">
        <f t="shared" si="46"/>
        <v>0</v>
      </c>
      <c r="CB32" s="180"/>
      <c r="CC32" s="224">
        <f t="shared" si="47"/>
        <v>0</v>
      </c>
      <c r="CE32" s="12">
        <f t="shared" si="48"/>
        <v>0.24</v>
      </c>
    </row>
    <row r="33" spans="1:83" ht="12.75" customHeight="1" thickBot="1">
      <c r="A33" s="299"/>
      <c r="B33" s="38" t="s">
        <v>55</v>
      </c>
      <c r="C33" s="79"/>
      <c r="D33" s="229">
        <f t="shared" ref="D33:D71" si="50">BG33</f>
        <v>1240</v>
      </c>
      <c r="E33" s="39">
        <v>200</v>
      </c>
      <c r="F33" s="126">
        <f t="shared" ref="F33:F38" si="51">AV33</f>
        <v>710</v>
      </c>
      <c r="G33" s="127">
        <f t="shared" ref="G33:G38" si="52">AW33</f>
        <v>740</v>
      </c>
      <c r="H33" s="127">
        <f t="shared" ref="H33:H38" si="53">AX33</f>
        <v>760</v>
      </c>
      <c r="I33" s="127">
        <f t="shared" ref="I33:I38" si="54">AY33</f>
        <v>790</v>
      </c>
      <c r="J33" s="127">
        <f t="shared" ref="J33:J38" si="55">AZ33</f>
        <v>810</v>
      </c>
      <c r="K33" s="127">
        <f t="shared" ref="K33:K38" si="56">BA33</f>
        <v>840</v>
      </c>
      <c r="L33" s="127">
        <f t="shared" ref="L33:L38" si="57">BB33</f>
        <v>860</v>
      </c>
      <c r="M33" s="127">
        <f t="shared" ref="M33:M38" si="58">BC33</f>
        <v>890</v>
      </c>
      <c r="N33" s="127">
        <f t="shared" ref="N33:N38" si="59">BD33</f>
        <v>910</v>
      </c>
      <c r="O33" s="128">
        <f t="shared" ref="O33:O38" si="60">BE33</f>
        <v>940</v>
      </c>
      <c r="P33" s="12">
        <f t="shared" si="3"/>
        <v>0</v>
      </c>
      <c r="S33" s="106"/>
      <c r="AG33" s="110">
        <v>195</v>
      </c>
      <c r="AH33" s="111">
        <f t="shared" si="4"/>
        <v>1.0422535211267605</v>
      </c>
      <c r="AI33" s="111">
        <f t="shared" si="5"/>
        <v>1.027027027027027</v>
      </c>
      <c r="AJ33" s="111">
        <f t="shared" si="6"/>
        <v>1.0394736842105263</v>
      </c>
      <c r="AK33" s="111">
        <f t="shared" si="7"/>
        <v>1.0253164556962024</v>
      </c>
      <c r="AL33" s="111">
        <f t="shared" si="8"/>
        <v>1.037037037037037</v>
      </c>
      <c r="AM33" s="111">
        <f t="shared" si="9"/>
        <v>1.0238095238095237</v>
      </c>
      <c r="AN33" s="111">
        <f t="shared" si="10"/>
        <v>1.0348837209302326</v>
      </c>
      <c r="AO33" s="111">
        <f t="shared" si="11"/>
        <v>1.0224719101123596</v>
      </c>
      <c r="AP33" s="111">
        <f t="shared" si="12"/>
        <v>1.0329670329670331</v>
      </c>
      <c r="AQ33" s="112">
        <f t="shared" si="25"/>
        <v>0.252</v>
      </c>
      <c r="AR33" s="212">
        <f>AR32+0.05</f>
        <v>0.35</v>
      </c>
      <c r="AS33" s="212">
        <v>0.72</v>
      </c>
      <c r="AU33" s="110">
        <f t="shared" si="26"/>
        <v>210</v>
      </c>
      <c r="AV33" s="110">
        <f t="shared" si="27"/>
        <v>710</v>
      </c>
      <c r="AW33" s="110">
        <f t="shared" si="28"/>
        <v>740</v>
      </c>
      <c r="AX33" s="110">
        <f t="shared" si="29"/>
        <v>760</v>
      </c>
      <c r="AY33" s="110">
        <f t="shared" si="30"/>
        <v>790</v>
      </c>
      <c r="AZ33" s="110">
        <f t="shared" si="31"/>
        <v>810</v>
      </c>
      <c r="BA33" s="110">
        <f t="shared" si="32"/>
        <v>840</v>
      </c>
      <c r="BB33" s="110">
        <f t="shared" si="33"/>
        <v>860</v>
      </c>
      <c r="BC33" s="110">
        <f t="shared" si="34"/>
        <v>890</v>
      </c>
      <c r="BD33" s="110">
        <f t="shared" si="35"/>
        <v>910</v>
      </c>
      <c r="BE33" s="110">
        <f t="shared" si="36"/>
        <v>940</v>
      </c>
      <c r="BF33" s="217">
        <v>760</v>
      </c>
      <c r="BG33" s="217">
        <f t="shared" si="37"/>
        <v>1240</v>
      </c>
      <c r="BH33" s="218">
        <f t="shared" si="38"/>
        <v>0.63157894736842102</v>
      </c>
      <c r="BI33" s="215">
        <f t="shared" si="13"/>
        <v>514.23</v>
      </c>
      <c r="BJ33" s="216">
        <f t="shared" si="39"/>
        <v>725.77</v>
      </c>
      <c r="BK33" s="202">
        <v>1.21</v>
      </c>
      <c r="BL33" s="254">
        <f t="shared" si="40"/>
        <v>532.4</v>
      </c>
      <c r="BM33" s="202">
        <v>0.3</v>
      </c>
      <c r="BN33" s="255">
        <f t="shared" si="14"/>
        <v>36</v>
      </c>
      <c r="BO33" s="203">
        <v>7.7</v>
      </c>
      <c r="BP33" s="222">
        <f t="shared" si="41"/>
        <v>25.41</v>
      </c>
      <c r="BQ33" s="176"/>
      <c r="BR33" s="222">
        <f t="shared" si="42"/>
        <v>0</v>
      </c>
      <c r="BS33" s="252">
        <v>0.5</v>
      </c>
      <c r="BT33" s="222">
        <f t="shared" si="43"/>
        <v>37.5</v>
      </c>
      <c r="BU33" s="197">
        <v>70</v>
      </c>
      <c r="BV33" s="180">
        <v>2</v>
      </c>
      <c r="BW33" s="224">
        <f t="shared" si="44"/>
        <v>24.46</v>
      </c>
      <c r="BX33" s="180"/>
      <c r="BY33" s="224">
        <f t="shared" si="45"/>
        <v>0</v>
      </c>
      <c r="BZ33" s="180"/>
      <c r="CA33" s="225">
        <f t="shared" si="46"/>
        <v>0</v>
      </c>
      <c r="CB33" s="180"/>
      <c r="CC33" s="225">
        <f t="shared" si="47"/>
        <v>0</v>
      </c>
      <c r="CE33" s="12">
        <f t="shared" si="48"/>
        <v>0.27692307692307688</v>
      </c>
    </row>
    <row r="34" spans="1:83" ht="12.75" customHeight="1" thickBot="1">
      <c r="A34" s="299"/>
      <c r="B34" s="38" t="s">
        <v>56</v>
      </c>
      <c r="C34" s="79"/>
      <c r="D34" s="229">
        <f t="shared" si="50"/>
        <v>1300</v>
      </c>
      <c r="E34" s="39">
        <v>230</v>
      </c>
      <c r="F34" s="126">
        <f t="shared" si="51"/>
        <v>810</v>
      </c>
      <c r="G34" s="127">
        <f t="shared" si="52"/>
        <v>840</v>
      </c>
      <c r="H34" s="127">
        <f t="shared" si="53"/>
        <v>870</v>
      </c>
      <c r="I34" s="127">
        <f t="shared" si="54"/>
        <v>900</v>
      </c>
      <c r="J34" s="127">
        <f t="shared" si="55"/>
        <v>930</v>
      </c>
      <c r="K34" s="127">
        <f t="shared" si="56"/>
        <v>960</v>
      </c>
      <c r="L34" s="127">
        <f t="shared" si="57"/>
        <v>980</v>
      </c>
      <c r="M34" s="127">
        <f t="shared" si="58"/>
        <v>1010</v>
      </c>
      <c r="N34" s="127">
        <f t="shared" si="59"/>
        <v>1040</v>
      </c>
      <c r="O34" s="128">
        <f t="shared" si="60"/>
        <v>1070</v>
      </c>
      <c r="P34" s="12">
        <f t="shared" si="3"/>
        <v>0</v>
      </c>
      <c r="S34" s="106"/>
      <c r="AG34" s="110">
        <v>196</v>
      </c>
      <c r="AH34" s="111">
        <f t="shared" si="4"/>
        <v>1.037037037037037</v>
      </c>
      <c r="AI34" s="111">
        <f t="shared" si="5"/>
        <v>1.0357142857142858</v>
      </c>
      <c r="AJ34" s="111">
        <f t="shared" si="6"/>
        <v>1.0344827586206897</v>
      </c>
      <c r="AK34" s="111">
        <f t="shared" si="7"/>
        <v>1.0333333333333334</v>
      </c>
      <c r="AL34" s="111">
        <f t="shared" si="8"/>
        <v>1.032258064516129</v>
      </c>
      <c r="AM34" s="111">
        <f t="shared" si="9"/>
        <v>1.0208333333333333</v>
      </c>
      <c r="AN34" s="111">
        <f t="shared" si="10"/>
        <v>1.0306122448979591</v>
      </c>
      <c r="AO34" s="111">
        <f t="shared" si="11"/>
        <v>1.0297029702970297</v>
      </c>
      <c r="AP34" s="111">
        <f t="shared" si="12"/>
        <v>1.0288461538461537</v>
      </c>
      <c r="AQ34" s="112">
        <f t="shared" si="25"/>
        <v>0.28799999999999998</v>
      </c>
      <c r="AR34" s="212">
        <f t="shared" ref="AR34:AR45" si="61">AR33+0.05</f>
        <v>0.39999999999999997</v>
      </c>
      <c r="AS34" s="212">
        <v>0.72</v>
      </c>
      <c r="AU34" s="110">
        <f t="shared" si="26"/>
        <v>240</v>
      </c>
      <c r="AV34" s="110">
        <f t="shared" si="27"/>
        <v>810</v>
      </c>
      <c r="AW34" s="110">
        <f t="shared" si="28"/>
        <v>840</v>
      </c>
      <c r="AX34" s="110">
        <f t="shared" si="29"/>
        <v>870</v>
      </c>
      <c r="AY34" s="110">
        <f t="shared" si="30"/>
        <v>900</v>
      </c>
      <c r="AZ34" s="110">
        <f t="shared" si="31"/>
        <v>930</v>
      </c>
      <c r="BA34" s="110">
        <f t="shared" si="32"/>
        <v>960</v>
      </c>
      <c r="BB34" s="110">
        <f t="shared" si="33"/>
        <v>980</v>
      </c>
      <c r="BC34" s="110">
        <f t="shared" si="34"/>
        <v>1010</v>
      </c>
      <c r="BD34" s="110">
        <f t="shared" si="35"/>
        <v>1040</v>
      </c>
      <c r="BE34" s="110">
        <f t="shared" si="36"/>
        <v>1070</v>
      </c>
      <c r="BF34" s="217">
        <v>800</v>
      </c>
      <c r="BG34" s="217">
        <f t="shared" si="37"/>
        <v>1300</v>
      </c>
      <c r="BH34" s="218">
        <f t="shared" si="38"/>
        <v>0.625</v>
      </c>
      <c r="BI34" s="215">
        <f t="shared" si="13"/>
        <v>540.08769230769235</v>
      </c>
      <c r="BJ34" s="216">
        <f t="shared" si="39"/>
        <v>759.91230769230765</v>
      </c>
      <c r="BK34" s="202">
        <v>1.27</v>
      </c>
      <c r="BL34" s="254">
        <f t="shared" si="40"/>
        <v>558.79999999999995</v>
      </c>
      <c r="BM34" s="202">
        <v>0.35076923076923078</v>
      </c>
      <c r="BN34" s="255">
        <f t="shared" si="14"/>
        <v>42.092307692307692</v>
      </c>
      <c r="BO34" s="203">
        <v>8.1999999999999993</v>
      </c>
      <c r="BP34" s="222">
        <f t="shared" si="41"/>
        <v>27.059999999999995</v>
      </c>
      <c r="BQ34" s="176"/>
      <c r="BR34" s="222">
        <f t="shared" si="42"/>
        <v>0</v>
      </c>
      <c r="BS34" s="252">
        <v>0.5</v>
      </c>
      <c r="BT34" s="222">
        <f t="shared" si="43"/>
        <v>37.5</v>
      </c>
      <c r="BU34" s="197">
        <v>70</v>
      </c>
      <c r="BV34" s="180">
        <v>2</v>
      </c>
      <c r="BW34" s="225">
        <f t="shared" si="44"/>
        <v>24.46</v>
      </c>
      <c r="BX34" s="180"/>
      <c r="BY34" s="225">
        <f t="shared" si="45"/>
        <v>0</v>
      </c>
      <c r="BZ34" s="180"/>
      <c r="CA34" s="225">
        <f t="shared" si="46"/>
        <v>0</v>
      </c>
      <c r="CB34" s="180"/>
      <c r="CC34" s="225">
        <f t="shared" si="47"/>
        <v>0</v>
      </c>
      <c r="CE34" s="12">
        <f t="shared" si="48"/>
        <v>0.3237869822485207</v>
      </c>
    </row>
    <row r="35" spans="1:83" ht="12.75" customHeight="1" thickBot="1">
      <c r="A35" s="299"/>
      <c r="B35" s="38" t="s">
        <v>57</v>
      </c>
      <c r="C35" s="79"/>
      <c r="D35" s="229">
        <f t="shared" si="50"/>
        <v>1360</v>
      </c>
      <c r="E35" s="39">
        <v>260</v>
      </c>
      <c r="F35" s="126">
        <f t="shared" si="51"/>
        <v>910</v>
      </c>
      <c r="G35" s="127">
        <f t="shared" si="52"/>
        <v>940</v>
      </c>
      <c r="H35" s="127">
        <f t="shared" si="53"/>
        <v>980</v>
      </c>
      <c r="I35" s="127">
        <f t="shared" si="54"/>
        <v>1010</v>
      </c>
      <c r="J35" s="127">
        <f t="shared" si="55"/>
        <v>1040</v>
      </c>
      <c r="K35" s="127">
        <f t="shared" si="56"/>
        <v>1070</v>
      </c>
      <c r="L35" s="127">
        <f t="shared" si="57"/>
        <v>1110</v>
      </c>
      <c r="M35" s="127">
        <f t="shared" si="58"/>
        <v>1140</v>
      </c>
      <c r="N35" s="127">
        <f t="shared" si="59"/>
        <v>1170</v>
      </c>
      <c r="O35" s="128">
        <f t="shared" si="60"/>
        <v>1200</v>
      </c>
      <c r="P35" s="12">
        <f t="shared" si="3"/>
        <v>0</v>
      </c>
      <c r="S35" s="106"/>
      <c r="AG35" s="110">
        <v>197</v>
      </c>
      <c r="AH35" s="111">
        <f t="shared" si="4"/>
        <v>1.0329670329670331</v>
      </c>
      <c r="AI35" s="111">
        <f t="shared" si="5"/>
        <v>1.0425531914893618</v>
      </c>
      <c r="AJ35" s="111">
        <f t="shared" si="6"/>
        <v>1.0306122448979591</v>
      </c>
      <c r="AK35" s="111">
        <f t="shared" si="7"/>
        <v>1.0297029702970297</v>
      </c>
      <c r="AL35" s="111">
        <f t="shared" si="8"/>
        <v>1.0288461538461537</v>
      </c>
      <c r="AM35" s="111">
        <f t="shared" si="9"/>
        <v>1.0373831775700935</v>
      </c>
      <c r="AN35" s="111">
        <f t="shared" si="10"/>
        <v>1.027027027027027</v>
      </c>
      <c r="AO35" s="111">
        <f t="shared" si="11"/>
        <v>1.0263157894736843</v>
      </c>
      <c r="AP35" s="111">
        <f t="shared" si="12"/>
        <v>1.0256410256410255</v>
      </c>
      <c r="AQ35" s="112">
        <f t="shared" si="25"/>
        <v>0.32399999999999995</v>
      </c>
      <c r="AR35" s="212">
        <f t="shared" si="61"/>
        <v>0.44999999999999996</v>
      </c>
      <c r="AS35" s="212">
        <v>0.72</v>
      </c>
      <c r="AU35" s="110">
        <f t="shared" si="26"/>
        <v>260</v>
      </c>
      <c r="AV35" s="110">
        <f t="shared" si="27"/>
        <v>910</v>
      </c>
      <c r="AW35" s="110">
        <f t="shared" si="28"/>
        <v>940</v>
      </c>
      <c r="AX35" s="110">
        <f t="shared" si="29"/>
        <v>980</v>
      </c>
      <c r="AY35" s="110">
        <f t="shared" si="30"/>
        <v>1010</v>
      </c>
      <c r="AZ35" s="110">
        <f t="shared" si="31"/>
        <v>1040</v>
      </c>
      <c r="BA35" s="110">
        <f t="shared" si="32"/>
        <v>1070</v>
      </c>
      <c r="BB35" s="110">
        <f t="shared" si="33"/>
        <v>1110</v>
      </c>
      <c r="BC35" s="110">
        <f t="shared" si="34"/>
        <v>1140</v>
      </c>
      <c r="BD35" s="110">
        <f t="shared" si="35"/>
        <v>1170</v>
      </c>
      <c r="BE35" s="110">
        <f t="shared" si="36"/>
        <v>1200</v>
      </c>
      <c r="BF35" s="217">
        <v>840</v>
      </c>
      <c r="BG35" s="217">
        <f t="shared" si="37"/>
        <v>1360</v>
      </c>
      <c r="BH35" s="218">
        <f t="shared" si="38"/>
        <v>0.61904761904761907</v>
      </c>
      <c r="BI35" s="215">
        <f t="shared" si="13"/>
        <v>563.26</v>
      </c>
      <c r="BJ35" s="216">
        <f t="shared" si="39"/>
        <v>796.74</v>
      </c>
      <c r="BK35" s="202">
        <v>1.34</v>
      </c>
      <c r="BL35" s="254">
        <f t="shared" si="40"/>
        <v>589.6</v>
      </c>
      <c r="BM35" s="202">
        <v>0.39</v>
      </c>
      <c r="BN35" s="255">
        <f t="shared" si="14"/>
        <v>46.800000000000004</v>
      </c>
      <c r="BO35" s="203">
        <v>8.6</v>
      </c>
      <c r="BP35" s="222">
        <f t="shared" si="41"/>
        <v>28.38</v>
      </c>
      <c r="BQ35" s="176"/>
      <c r="BR35" s="222">
        <f t="shared" si="42"/>
        <v>0</v>
      </c>
      <c r="BS35" s="252">
        <v>0.5</v>
      </c>
      <c r="BT35" s="222">
        <f t="shared" si="43"/>
        <v>37.5</v>
      </c>
      <c r="BU35" s="197">
        <v>70</v>
      </c>
      <c r="BV35" s="180">
        <v>2</v>
      </c>
      <c r="BW35" s="225">
        <f t="shared" si="44"/>
        <v>24.46</v>
      </c>
      <c r="BX35" s="180"/>
      <c r="BY35" s="225">
        <f t="shared" si="45"/>
        <v>0</v>
      </c>
      <c r="BZ35" s="180"/>
      <c r="CA35" s="225">
        <f t="shared" si="46"/>
        <v>0</v>
      </c>
      <c r="CB35" s="180"/>
      <c r="CC35" s="225">
        <f t="shared" si="47"/>
        <v>0</v>
      </c>
      <c r="CE35" s="12">
        <f t="shared" si="48"/>
        <v>0.36</v>
      </c>
    </row>
    <row r="36" spans="1:83" ht="12.75" customHeight="1" thickBot="1">
      <c r="A36" s="299"/>
      <c r="B36" s="38" t="s">
        <v>58</v>
      </c>
      <c r="C36" s="79"/>
      <c r="D36" s="229">
        <f t="shared" si="50"/>
        <v>1420</v>
      </c>
      <c r="E36" s="39">
        <v>290</v>
      </c>
      <c r="F36" s="126">
        <f t="shared" si="51"/>
        <v>1010</v>
      </c>
      <c r="G36" s="127">
        <f t="shared" si="52"/>
        <v>1050</v>
      </c>
      <c r="H36" s="127">
        <f t="shared" si="53"/>
        <v>1080</v>
      </c>
      <c r="I36" s="127">
        <f t="shared" si="54"/>
        <v>1120</v>
      </c>
      <c r="J36" s="127">
        <f t="shared" si="55"/>
        <v>1160</v>
      </c>
      <c r="K36" s="127">
        <f t="shared" si="56"/>
        <v>1190</v>
      </c>
      <c r="L36" s="127">
        <f t="shared" si="57"/>
        <v>1230</v>
      </c>
      <c r="M36" s="127">
        <f t="shared" si="58"/>
        <v>1260</v>
      </c>
      <c r="N36" s="127">
        <f t="shared" si="59"/>
        <v>1300</v>
      </c>
      <c r="O36" s="128">
        <f t="shared" si="60"/>
        <v>1340</v>
      </c>
      <c r="P36" s="12">
        <f t="shared" si="3"/>
        <v>0</v>
      </c>
      <c r="S36" s="106"/>
      <c r="AG36" s="110">
        <v>198</v>
      </c>
      <c r="AH36" s="111">
        <f t="shared" si="4"/>
        <v>1.0396039603960396</v>
      </c>
      <c r="AI36" s="111">
        <f t="shared" si="5"/>
        <v>1.0285714285714285</v>
      </c>
      <c r="AJ36" s="111">
        <f t="shared" si="6"/>
        <v>1.037037037037037</v>
      </c>
      <c r="AK36" s="111">
        <f t="shared" si="7"/>
        <v>1.0357142857142858</v>
      </c>
      <c r="AL36" s="111">
        <f t="shared" si="8"/>
        <v>1.0258620689655173</v>
      </c>
      <c r="AM36" s="111">
        <f t="shared" si="9"/>
        <v>1.0336134453781514</v>
      </c>
      <c r="AN36" s="111">
        <f t="shared" si="10"/>
        <v>1.024390243902439</v>
      </c>
      <c r="AO36" s="111">
        <f t="shared" si="11"/>
        <v>1.0317460317460319</v>
      </c>
      <c r="AP36" s="111">
        <f t="shared" si="12"/>
        <v>1.0307692307692307</v>
      </c>
      <c r="AQ36" s="112">
        <f t="shared" si="25"/>
        <v>0.35999999999999993</v>
      </c>
      <c r="AR36" s="212">
        <f t="shared" si="61"/>
        <v>0.49999999999999994</v>
      </c>
      <c r="AS36" s="212">
        <v>0.72</v>
      </c>
      <c r="AU36" s="110">
        <f t="shared" si="26"/>
        <v>290</v>
      </c>
      <c r="AV36" s="110">
        <f t="shared" si="27"/>
        <v>1010</v>
      </c>
      <c r="AW36" s="110">
        <f t="shared" si="28"/>
        <v>1050</v>
      </c>
      <c r="AX36" s="110">
        <f t="shared" si="29"/>
        <v>1080</v>
      </c>
      <c r="AY36" s="110">
        <f t="shared" si="30"/>
        <v>1120</v>
      </c>
      <c r="AZ36" s="110">
        <f t="shared" si="31"/>
        <v>1160</v>
      </c>
      <c r="BA36" s="110">
        <f t="shared" si="32"/>
        <v>1190</v>
      </c>
      <c r="BB36" s="110">
        <f t="shared" si="33"/>
        <v>1230</v>
      </c>
      <c r="BC36" s="110">
        <f t="shared" si="34"/>
        <v>1260</v>
      </c>
      <c r="BD36" s="110">
        <f t="shared" si="35"/>
        <v>1300</v>
      </c>
      <c r="BE36" s="110">
        <f t="shared" si="36"/>
        <v>1340</v>
      </c>
      <c r="BF36" s="217">
        <v>880</v>
      </c>
      <c r="BG36" s="217">
        <f t="shared" si="37"/>
        <v>1420</v>
      </c>
      <c r="BH36" s="218">
        <f t="shared" si="38"/>
        <v>0.61363636363636354</v>
      </c>
      <c r="BI36" s="215">
        <f t="shared" si="13"/>
        <v>590.27846153846144</v>
      </c>
      <c r="BJ36" s="216">
        <f t="shared" si="39"/>
        <v>829.72153846153856</v>
      </c>
      <c r="BK36" s="202">
        <v>1.4</v>
      </c>
      <c r="BL36" s="254">
        <f t="shared" si="40"/>
        <v>616</v>
      </c>
      <c r="BM36" s="202">
        <v>0.43384615384615383</v>
      </c>
      <c r="BN36" s="255">
        <f t="shared" si="14"/>
        <v>52.061538461538461</v>
      </c>
      <c r="BO36" s="203">
        <v>9</v>
      </c>
      <c r="BP36" s="222">
        <f t="shared" si="41"/>
        <v>29.7</v>
      </c>
      <c r="BQ36" s="176"/>
      <c r="BR36" s="222">
        <f t="shared" si="42"/>
        <v>0</v>
      </c>
      <c r="BS36" s="252">
        <v>0.5</v>
      </c>
      <c r="BT36" s="222">
        <f t="shared" si="43"/>
        <v>37.5</v>
      </c>
      <c r="BU36" s="197">
        <v>70</v>
      </c>
      <c r="BV36" s="180">
        <v>2</v>
      </c>
      <c r="BW36" s="225">
        <f t="shared" si="44"/>
        <v>24.46</v>
      </c>
      <c r="BX36" s="180"/>
      <c r="BY36" s="225">
        <f t="shared" si="45"/>
        <v>0</v>
      </c>
      <c r="BZ36" s="180"/>
      <c r="CA36" s="225">
        <f t="shared" si="46"/>
        <v>0</v>
      </c>
      <c r="CB36" s="180"/>
      <c r="CC36" s="226">
        <f t="shared" si="47"/>
        <v>0</v>
      </c>
      <c r="CE36" s="12">
        <f t="shared" si="48"/>
        <v>0.40047337278106504</v>
      </c>
    </row>
    <row r="37" spans="1:83" ht="12.75" customHeight="1" thickBot="1">
      <c r="A37" s="299"/>
      <c r="B37" s="38" t="s">
        <v>59</v>
      </c>
      <c r="C37" s="79"/>
      <c r="D37" s="229">
        <f t="shared" si="50"/>
        <v>1480</v>
      </c>
      <c r="E37" s="39">
        <v>320</v>
      </c>
      <c r="F37" s="126">
        <f t="shared" si="51"/>
        <v>1110</v>
      </c>
      <c r="G37" s="127">
        <f t="shared" si="52"/>
        <v>1150</v>
      </c>
      <c r="H37" s="127">
        <f t="shared" si="53"/>
        <v>1190</v>
      </c>
      <c r="I37" s="127">
        <f t="shared" si="54"/>
        <v>1230</v>
      </c>
      <c r="J37" s="127">
        <f t="shared" si="55"/>
        <v>1270</v>
      </c>
      <c r="K37" s="127">
        <f t="shared" si="56"/>
        <v>1310</v>
      </c>
      <c r="L37" s="127">
        <f t="shared" si="57"/>
        <v>1350</v>
      </c>
      <c r="M37" s="127">
        <f t="shared" si="58"/>
        <v>1390</v>
      </c>
      <c r="N37" s="127">
        <f t="shared" si="59"/>
        <v>1430</v>
      </c>
      <c r="O37" s="128">
        <f t="shared" si="60"/>
        <v>1470</v>
      </c>
      <c r="P37" s="12">
        <f t="shared" si="3"/>
        <v>0</v>
      </c>
      <c r="S37" s="106"/>
      <c r="AG37" s="110">
        <v>199</v>
      </c>
      <c r="AH37" s="111">
        <f t="shared" si="4"/>
        <v>1.0360360360360361</v>
      </c>
      <c r="AI37" s="111">
        <f t="shared" si="5"/>
        <v>1.0347826086956522</v>
      </c>
      <c r="AJ37" s="111">
        <f t="shared" si="6"/>
        <v>1.0336134453781514</v>
      </c>
      <c r="AK37" s="111">
        <f t="shared" si="7"/>
        <v>1.032520325203252</v>
      </c>
      <c r="AL37" s="111">
        <f t="shared" si="8"/>
        <v>1.0314960629921259</v>
      </c>
      <c r="AM37" s="111">
        <f t="shared" si="9"/>
        <v>1.0305343511450382</v>
      </c>
      <c r="AN37" s="111">
        <f t="shared" si="10"/>
        <v>1.0296296296296297</v>
      </c>
      <c r="AO37" s="111">
        <f t="shared" si="11"/>
        <v>1.0287769784172662</v>
      </c>
      <c r="AP37" s="111">
        <f t="shared" si="12"/>
        <v>1.0279720279720279</v>
      </c>
      <c r="AQ37" s="112">
        <f t="shared" si="25"/>
        <v>0.39599999999999996</v>
      </c>
      <c r="AR37" s="212">
        <f t="shared" si="61"/>
        <v>0.54999999999999993</v>
      </c>
      <c r="AS37" s="212">
        <v>0.72</v>
      </c>
      <c r="AU37" s="110">
        <f t="shared" si="26"/>
        <v>320</v>
      </c>
      <c r="AV37" s="110">
        <f t="shared" si="27"/>
        <v>1110</v>
      </c>
      <c r="AW37" s="110">
        <f t="shared" si="28"/>
        <v>1150</v>
      </c>
      <c r="AX37" s="110">
        <f t="shared" si="29"/>
        <v>1190</v>
      </c>
      <c r="AY37" s="110">
        <f t="shared" si="30"/>
        <v>1230</v>
      </c>
      <c r="AZ37" s="110">
        <f t="shared" si="31"/>
        <v>1270</v>
      </c>
      <c r="BA37" s="110">
        <f t="shared" si="32"/>
        <v>1310</v>
      </c>
      <c r="BB37" s="110">
        <f t="shared" si="33"/>
        <v>1350</v>
      </c>
      <c r="BC37" s="110">
        <f t="shared" si="34"/>
        <v>1390</v>
      </c>
      <c r="BD37" s="110">
        <f t="shared" si="35"/>
        <v>1430</v>
      </c>
      <c r="BE37" s="110">
        <f t="shared" si="36"/>
        <v>1470</v>
      </c>
      <c r="BF37" s="217">
        <v>920</v>
      </c>
      <c r="BG37" s="217">
        <f t="shared" si="37"/>
        <v>1480</v>
      </c>
      <c r="BH37" s="218">
        <f t="shared" si="38"/>
        <v>0.60869565217391308</v>
      </c>
      <c r="BI37" s="215">
        <f t="shared" si="13"/>
        <v>612.62</v>
      </c>
      <c r="BJ37" s="216">
        <f t="shared" si="39"/>
        <v>867.38</v>
      </c>
      <c r="BK37" s="202">
        <v>1.47</v>
      </c>
      <c r="BL37" s="254">
        <f t="shared" si="40"/>
        <v>646.79999999999995</v>
      </c>
      <c r="BM37" s="202">
        <v>0.48</v>
      </c>
      <c r="BN37" s="255">
        <f t="shared" si="14"/>
        <v>57.599999999999994</v>
      </c>
      <c r="BO37" s="203">
        <v>9.4</v>
      </c>
      <c r="BP37" s="222">
        <f t="shared" si="41"/>
        <v>31.02</v>
      </c>
      <c r="BQ37" s="176"/>
      <c r="BR37" s="222">
        <f t="shared" si="42"/>
        <v>0</v>
      </c>
      <c r="BS37" s="252">
        <v>0.5</v>
      </c>
      <c r="BT37" s="222">
        <f t="shared" si="43"/>
        <v>37.5</v>
      </c>
      <c r="BU37" s="197">
        <v>70</v>
      </c>
      <c r="BV37" s="180">
        <v>2</v>
      </c>
      <c r="BW37" s="225">
        <f t="shared" si="44"/>
        <v>24.46</v>
      </c>
      <c r="BX37" s="180"/>
      <c r="BY37" s="225">
        <f t="shared" si="45"/>
        <v>0</v>
      </c>
      <c r="BZ37" s="180"/>
      <c r="CA37" s="225">
        <f t="shared" si="46"/>
        <v>0</v>
      </c>
      <c r="CB37" s="180"/>
      <c r="CC37" s="224">
        <f t="shared" si="47"/>
        <v>0</v>
      </c>
      <c r="CE37" s="12">
        <f t="shared" si="48"/>
        <v>0.44307692307692303</v>
      </c>
    </row>
    <row r="38" spans="1:83" ht="12.75" customHeight="1" thickBot="1">
      <c r="A38" s="300"/>
      <c r="B38" s="34" t="s">
        <v>60</v>
      </c>
      <c r="C38" s="77"/>
      <c r="D38" s="228">
        <f t="shared" si="50"/>
        <v>1530</v>
      </c>
      <c r="E38" s="35">
        <v>350</v>
      </c>
      <c r="F38" s="129">
        <f t="shared" si="51"/>
        <v>1210</v>
      </c>
      <c r="G38" s="130">
        <f t="shared" si="52"/>
        <v>1260</v>
      </c>
      <c r="H38" s="130">
        <f t="shared" si="53"/>
        <v>1300</v>
      </c>
      <c r="I38" s="130">
        <f t="shared" si="54"/>
        <v>1340</v>
      </c>
      <c r="J38" s="130">
        <f t="shared" si="55"/>
        <v>1390</v>
      </c>
      <c r="K38" s="130">
        <f t="shared" si="56"/>
        <v>1430</v>
      </c>
      <c r="L38" s="130">
        <f t="shared" si="57"/>
        <v>1470</v>
      </c>
      <c r="M38" s="130">
        <f t="shared" si="58"/>
        <v>1520</v>
      </c>
      <c r="N38" s="130">
        <f t="shared" si="59"/>
        <v>1560</v>
      </c>
      <c r="O38" s="131">
        <f t="shared" si="60"/>
        <v>1600</v>
      </c>
      <c r="P38" s="12">
        <f t="shared" si="3"/>
        <v>0</v>
      </c>
      <c r="S38" s="106"/>
      <c r="AG38" s="110">
        <v>200</v>
      </c>
      <c r="AH38" s="111">
        <f t="shared" si="4"/>
        <v>1.0413223140495869</v>
      </c>
      <c r="AI38" s="111">
        <f t="shared" si="5"/>
        <v>1.0317460317460319</v>
      </c>
      <c r="AJ38" s="111">
        <f t="shared" si="6"/>
        <v>1.0307692307692307</v>
      </c>
      <c r="AK38" s="111">
        <f t="shared" si="7"/>
        <v>1.0373134328358209</v>
      </c>
      <c r="AL38" s="111">
        <f t="shared" si="8"/>
        <v>1.0287769784172662</v>
      </c>
      <c r="AM38" s="111">
        <f t="shared" si="9"/>
        <v>1.0279720279720279</v>
      </c>
      <c r="AN38" s="111">
        <f t="shared" si="10"/>
        <v>1.0340136054421769</v>
      </c>
      <c r="AO38" s="111">
        <f t="shared" si="11"/>
        <v>1.0263157894736843</v>
      </c>
      <c r="AP38" s="111">
        <f t="shared" si="12"/>
        <v>1.0256410256410255</v>
      </c>
      <c r="AQ38" s="112">
        <f t="shared" si="25"/>
        <v>0.432</v>
      </c>
      <c r="AR38" s="212">
        <f t="shared" si="61"/>
        <v>0.6</v>
      </c>
      <c r="AS38" s="212">
        <v>0.72</v>
      </c>
      <c r="AU38" s="110">
        <f t="shared" si="26"/>
        <v>340</v>
      </c>
      <c r="AV38" s="110">
        <f t="shared" si="27"/>
        <v>1210</v>
      </c>
      <c r="AW38" s="110">
        <f t="shared" si="28"/>
        <v>1260</v>
      </c>
      <c r="AX38" s="110">
        <f t="shared" si="29"/>
        <v>1300</v>
      </c>
      <c r="AY38" s="110">
        <f t="shared" si="30"/>
        <v>1340</v>
      </c>
      <c r="AZ38" s="110">
        <f t="shared" si="31"/>
        <v>1390</v>
      </c>
      <c r="BA38" s="110">
        <f t="shared" si="32"/>
        <v>1430</v>
      </c>
      <c r="BB38" s="110">
        <f t="shared" si="33"/>
        <v>1470</v>
      </c>
      <c r="BC38" s="110">
        <f t="shared" si="34"/>
        <v>1520</v>
      </c>
      <c r="BD38" s="110">
        <f t="shared" si="35"/>
        <v>1560</v>
      </c>
      <c r="BE38" s="110">
        <f t="shared" si="36"/>
        <v>1600</v>
      </c>
      <c r="BF38" s="217">
        <v>960</v>
      </c>
      <c r="BG38" s="217">
        <f t="shared" si="37"/>
        <v>1530</v>
      </c>
      <c r="BH38" s="218">
        <f t="shared" si="38"/>
        <v>0.59375</v>
      </c>
      <c r="BI38" s="215">
        <f t="shared" si="13"/>
        <v>630.09999999999991</v>
      </c>
      <c r="BJ38" s="216">
        <f t="shared" si="39"/>
        <v>899.90000000000009</v>
      </c>
      <c r="BK38" s="202">
        <v>1.53</v>
      </c>
      <c r="BL38" s="254">
        <f t="shared" si="40"/>
        <v>673.2</v>
      </c>
      <c r="BM38" s="202">
        <v>0.52</v>
      </c>
      <c r="BN38" s="255">
        <f t="shared" si="14"/>
        <v>62.400000000000006</v>
      </c>
      <c r="BO38" s="203">
        <v>9.8000000000000007</v>
      </c>
      <c r="BP38" s="222">
        <f t="shared" si="41"/>
        <v>32.340000000000003</v>
      </c>
      <c r="BQ38" s="176"/>
      <c r="BR38" s="222">
        <f t="shared" si="42"/>
        <v>0</v>
      </c>
      <c r="BS38" s="253">
        <v>0.5</v>
      </c>
      <c r="BT38" s="222">
        <f t="shared" si="43"/>
        <v>37.5</v>
      </c>
      <c r="BU38" s="197">
        <v>70</v>
      </c>
      <c r="BV38" s="180">
        <v>2</v>
      </c>
      <c r="BW38" s="226">
        <f t="shared" si="44"/>
        <v>24.46</v>
      </c>
      <c r="BX38" s="180"/>
      <c r="BY38" s="226">
        <f t="shared" si="45"/>
        <v>0</v>
      </c>
      <c r="BZ38" s="180"/>
      <c r="CA38" s="225">
        <f t="shared" si="46"/>
        <v>0</v>
      </c>
      <c r="CB38" s="180"/>
      <c r="CC38" s="225">
        <f t="shared" si="47"/>
        <v>0</v>
      </c>
      <c r="CE38" s="12">
        <f t="shared" si="48"/>
        <v>0.48</v>
      </c>
    </row>
    <row r="39" spans="1:83" ht="12.75" customHeight="1" thickBot="1">
      <c r="A39" s="298"/>
      <c r="B39" s="32" t="s">
        <v>61</v>
      </c>
      <c r="C39" s="76"/>
      <c r="D39" s="227">
        <f t="shared" si="50"/>
        <v>1360</v>
      </c>
      <c r="E39" s="33">
        <v>350</v>
      </c>
      <c r="F39" s="123">
        <f t="shared" ref="F39" si="62">AV39</f>
        <v>1210</v>
      </c>
      <c r="G39" s="124">
        <f t="shared" ref="G39" si="63">AW39</f>
        <v>1260</v>
      </c>
      <c r="H39" s="124">
        <f t="shared" ref="H39" si="64">AX39</f>
        <v>1300</v>
      </c>
      <c r="I39" s="124">
        <f t="shared" ref="I39" si="65">AY39</f>
        <v>1340</v>
      </c>
      <c r="J39" s="124">
        <f t="shared" ref="J39" si="66">AZ39</f>
        <v>1390</v>
      </c>
      <c r="K39" s="124">
        <f t="shared" ref="K39" si="67">BA39</f>
        <v>1430</v>
      </c>
      <c r="L39" s="124">
        <f t="shared" ref="L39" si="68">BB39</f>
        <v>1470</v>
      </c>
      <c r="M39" s="124">
        <f t="shared" ref="M39" si="69">BC39</f>
        <v>1520</v>
      </c>
      <c r="N39" s="124">
        <f t="shared" ref="N39" si="70">BD39</f>
        <v>1560</v>
      </c>
      <c r="O39" s="125">
        <f t="shared" ref="O39" si="71">BE39</f>
        <v>1600</v>
      </c>
      <c r="P39" s="12">
        <f t="shared" si="3"/>
        <v>0</v>
      </c>
      <c r="S39" s="106"/>
      <c r="AG39" s="110">
        <v>201</v>
      </c>
      <c r="AH39" s="111">
        <f t="shared" si="4"/>
        <v>1.0413223140495869</v>
      </c>
      <c r="AI39" s="111">
        <f t="shared" si="5"/>
        <v>1.0317460317460319</v>
      </c>
      <c r="AJ39" s="111">
        <f t="shared" si="6"/>
        <v>1.0307692307692307</v>
      </c>
      <c r="AK39" s="111">
        <f t="shared" si="7"/>
        <v>1.0373134328358209</v>
      </c>
      <c r="AL39" s="111">
        <f t="shared" si="8"/>
        <v>1.0287769784172662</v>
      </c>
      <c r="AM39" s="111">
        <f t="shared" si="9"/>
        <v>1.0279720279720279</v>
      </c>
      <c r="AN39" s="111">
        <f t="shared" si="10"/>
        <v>1.0340136054421769</v>
      </c>
      <c r="AO39" s="111">
        <f t="shared" si="11"/>
        <v>1.0263157894736843</v>
      </c>
      <c r="AP39" s="111">
        <f t="shared" si="12"/>
        <v>1.0256410256410255</v>
      </c>
      <c r="AQ39" s="112">
        <f t="shared" si="25"/>
        <v>0.432</v>
      </c>
      <c r="AR39" s="212">
        <v>0.6</v>
      </c>
      <c r="AS39" s="212">
        <v>0.72</v>
      </c>
      <c r="AU39" s="110">
        <f t="shared" si="26"/>
        <v>340</v>
      </c>
      <c r="AV39" s="110">
        <f t="shared" si="27"/>
        <v>1210</v>
      </c>
      <c r="AW39" s="110">
        <f t="shared" si="28"/>
        <v>1260</v>
      </c>
      <c r="AX39" s="110">
        <f t="shared" si="29"/>
        <v>1300</v>
      </c>
      <c r="AY39" s="110">
        <f t="shared" si="30"/>
        <v>1340</v>
      </c>
      <c r="AZ39" s="110">
        <f t="shared" si="31"/>
        <v>1390</v>
      </c>
      <c r="BA39" s="110">
        <f t="shared" si="32"/>
        <v>1430</v>
      </c>
      <c r="BB39" s="110">
        <f t="shared" si="33"/>
        <v>1470</v>
      </c>
      <c r="BC39" s="110">
        <f t="shared" si="34"/>
        <v>1520</v>
      </c>
      <c r="BD39" s="110">
        <f t="shared" si="35"/>
        <v>1560</v>
      </c>
      <c r="BE39" s="110">
        <f t="shared" si="36"/>
        <v>1600</v>
      </c>
      <c r="BF39" s="217">
        <v>980</v>
      </c>
      <c r="BG39" s="217">
        <f t="shared" si="37"/>
        <v>1360</v>
      </c>
      <c r="BH39" s="218">
        <f t="shared" si="38"/>
        <v>0.38775510204081631</v>
      </c>
      <c r="BI39" s="215">
        <f t="shared" si="13"/>
        <v>565.84</v>
      </c>
      <c r="BJ39" s="216">
        <f t="shared" si="39"/>
        <v>794.16</v>
      </c>
      <c r="BK39" s="202">
        <v>1.53</v>
      </c>
      <c r="BL39" s="254">
        <v>550.79999999999995</v>
      </c>
      <c r="BM39" s="202">
        <v>0.52</v>
      </c>
      <c r="BN39" s="255">
        <v>54.6</v>
      </c>
      <c r="BO39" s="203">
        <v>9.8000000000000007</v>
      </c>
      <c r="BP39" s="222">
        <f t="shared" si="41"/>
        <v>32.340000000000003</v>
      </c>
      <c r="BQ39" s="176"/>
      <c r="BR39" s="222">
        <f t="shared" si="42"/>
        <v>0</v>
      </c>
      <c r="BS39" s="253">
        <v>0.5</v>
      </c>
      <c r="BT39" s="222">
        <f t="shared" si="43"/>
        <v>37.5</v>
      </c>
      <c r="BU39" s="197">
        <v>70</v>
      </c>
      <c r="BV39" s="180">
        <v>4</v>
      </c>
      <c r="BW39" s="224">
        <f t="shared" si="44"/>
        <v>48.92</v>
      </c>
      <c r="BX39" s="180"/>
      <c r="BY39" s="224">
        <f t="shared" si="45"/>
        <v>0</v>
      </c>
      <c r="BZ39" s="180"/>
      <c r="CA39" s="225">
        <f t="shared" si="46"/>
        <v>0</v>
      </c>
      <c r="CB39" s="180"/>
      <c r="CC39" s="225">
        <f t="shared" si="47"/>
        <v>0</v>
      </c>
      <c r="CE39" s="12">
        <f t="shared" si="48"/>
        <v>0.48</v>
      </c>
    </row>
    <row r="40" spans="1:83" ht="12.75" customHeight="1" thickBot="1">
      <c r="A40" s="299"/>
      <c r="B40" s="38" t="s">
        <v>62</v>
      </c>
      <c r="C40" s="79"/>
      <c r="D40" s="229">
        <f t="shared" si="50"/>
        <v>1640</v>
      </c>
      <c r="E40" s="39">
        <v>380</v>
      </c>
      <c r="F40" s="126">
        <f t="shared" ref="F40:F46" si="72">AV40</f>
        <v>1320</v>
      </c>
      <c r="G40" s="127">
        <f t="shared" ref="G40:G46" si="73">AW40</f>
        <v>1360</v>
      </c>
      <c r="H40" s="127">
        <f t="shared" ref="H40:H46" si="74">AX40</f>
        <v>1410</v>
      </c>
      <c r="I40" s="127">
        <f t="shared" ref="I40:I46" si="75">AY40</f>
        <v>1460</v>
      </c>
      <c r="J40" s="127">
        <f t="shared" ref="J40:J46" si="76">AZ40</f>
        <v>1500</v>
      </c>
      <c r="K40" s="127">
        <f t="shared" ref="K40:K46" si="77">BA40</f>
        <v>1550</v>
      </c>
      <c r="L40" s="127">
        <f t="shared" ref="L40:L46" si="78">BB40</f>
        <v>1600</v>
      </c>
      <c r="M40" s="127">
        <f t="shared" ref="M40:M46" si="79">BC40</f>
        <v>1640</v>
      </c>
      <c r="N40" s="127">
        <f t="shared" ref="N40:N46" si="80">BD40</f>
        <v>1690</v>
      </c>
      <c r="O40" s="128">
        <f t="shared" ref="O40:O46" si="81">BE40</f>
        <v>1740</v>
      </c>
      <c r="P40" s="12">
        <f t="shared" si="3"/>
        <v>0</v>
      </c>
      <c r="S40" s="106"/>
      <c r="AG40" s="110">
        <v>202</v>
      </c>
      <c r="AH40" s="111">
        <f t="shared" si="4"/>
        <v>1.0303030303030303</v>
      </c>
      <c r="AI40" s="111">
        <f t="shared" si="5"/>
        <v>1.036764705882353</v>
      </c>
      <c r="AJ40" s="111">
        <f t="shared" si="6"/>
        <v>1.0354609929078014</v>
      </c>
      <c r="AK40" s="111">
        <f t="shared" si="7"/>
        <v>1.0273972602739727</v>
      </c>
      <c r="AL40" s="111">
        <f t="shared" si="8"/>
        <v>1.0333333333333334</v>
      </c>
      <c r="AM40" s="111">
        <f t="shared" si="9"/>
        <v>1.032258064516129</v>
      </c>
      <c r="AN40" s="111">
        <f t="shared" si="10"/>
        <v>1.0249999999999999</v>
      </c>
      <c r="AO40" s="111">
        <f t="shared" si="11"/>
        <v>1.0304878048780488</v>
      </c>
      <c r="AP40" s="111">
        <f t="shared" si="12"/>
        <v>1.029585798816568</v>
      </c>
      <c r="AQ40" s="112">
        <f t="shared" si="25"/>
        <v>0.46799999999999997</v>
      </c>
      <c r="AR40" s="212">
        <f t="shared" si="61"/>
        <v>0.65</v>
      </c>
      <c r="AS40" s="212">
        <v>0.72</v>
      </c>
      <c r="AU40" s="110">
        <f t="shared" si="26"/>
        <v>370</v>
      </c>
      <c r="AV40" s="110">
        <f t="shared" si="27"/>
        <v>1320</v>
      </c>
      <c r="AW40" s="110">
        <f t="shared" si="28"/>
        <v>1360</v>
      </c>
      <c r="AX40" s="110">
        <f t="shared" si="29"/>
        <v>1410</v>
      </c>
      <c r="AY40" s="110">
        <f t="shared" si="30"/>
        <v>1460</v>
      </c>
      <c r="AZ40" s="110">
        <f t="shared" si="31"/>
        <v>1500</v>
      </c>
      <c r="BA40" s="110">
        <f t="shared" si="32"/>
        <v>1550</v>
      </c>
      <c r="BB40" s="110">
        <f t="shared" si="33"/>
        <v>1600</v>
      </c>
      <c r="BC40" s="110">
        <f t="shared" si="34"/>
        <v>1640</v>
      </c>
      <c r="BD40" s="110">
        <f t="shared" si="35"/>
        <v>1690</v>
      </c>
      <c r="BE40" s="110">
        <f t="shared" si="36"/>
        <v>1740</v>
      </c>
      <c r="BF40" s="217">
        <v>1020</v>
      </c>
      <c r="BG40" s="217">
        <f t="shared" si="37"/>
        <v>1640</v>
      </c>
      <c r="BH40" s="218">
        <f t="shared" si="38"/>
        <v>0.60784313725490202</v>
      </c>
      <c r="BI40" s="215">
        <f t="shared" si="13"/>
        <v>677.91000000000008</v>
      </c>
      <c r="BJ40" s="216">
        <f t="shared" si="39"/>
        <v>962.08999999999992</v>
      </c>
      <c r="BK40" s="202">
        <v>1.6</v>
      </c>
      <c r="BL40" s="254">
        <f t="shared" si="40"/>
        <v>704</v>
      </c>
      <c r="BM40" s="202">
        <v>0.56399999999999995</v>
      </c>
      <c r="BN40" s="255">
        <f t="shared" si="14"/>
        <v>67.679999999999993</v>
      </c>
      <c r="BO40" s="203">
        <v>10.3</v>
      </c>
      <c r="BP40" s="223">
        <f t="shared" si="41"/>
        <v>33.99</v>
      </c>
      <c r="BQ40" s="176"/>
      <c r="BR40" s="222">
        <f t="shared" si="42"/>
        <v>0</v>
      </c>
      <c r="BS40" s="253">
        <v>0.5</v>
      </c>
      <c r="BT40" s="222">
        <f t="shared" si="43"/>
        <v>37.5</v>
      </c>
      <c r="BU40" s="197">
        <v>70</v>
      </c>
      <c r="BV40" s="180">
        <v>4</v>
      </c>
      <c r="BW40" s="225">
        <f t="shared" si="44"/>
        <v>48.92</v>
      </c>
      <c r="BX40" s="180"/>
      <c r="BY40" s="225">
        <f t="shared" si="45"/>
        <v>0</v>
      </c>
      <c r="BZ40" s="180"/>
      <c r="CA40" s="225">
        <f t="shared" si="46"/>
        <v>0</v>
      </c>
      <c r="CB40" s="180"/>
      <c r="CC40" s="225">
        <f t="shared" si="47"/>
        <v>0</v>
      </c>
      <c r="CE40" s="12">
        <f t="shared" si="48"/>
        <v>0.52061538461538448</v>
      </c>
    </row>
    <row r="41" spans="1:83" ht="12.75" customHeight="1" thickBot="1">
      <c r="A41" s="299"/>
      <c r="B41" s="38" t="s">
        <v>63</v>
      </c>
      <c r="C41" s="79"/>
      <c r="D41" s="229">
        <f t="shared" si="50"/>
        <v>1700</v>
      </c>
      <c r="E41" s="39">
        <v>400</v>
      </c>
      <c r="F41" s="126">
        <f t="shared" si="72"/>
        <v>1420</v>
      </c>
      <c r="G41" s="127">
        <f t="shared" si="73"/>
        <v>1470</v>
      </c>
      <c r="H41" s="127">
        <f t="shared" si="74"/>
        <v>1520</v>
      </c>
      <c r="I41" s="127">
        <f t="shared" si="75"/>
        <v>1570</v>
      </c>
      <c r="J41" s="127">
        <f t="shared" si="76"/>
        <v>1620</v>
      </c>
      <c r="K41" s="127">
        <f t="shared" si="77"/>
        <v>1670</v>
      </c>
      <c r="L41" s="127">
        <f t="shared" si="78"/>
        <v>1720</v>
      </c>
      <c r="M41" s="127">
        <f t="shared" si="79"/>
        <v>1770</v>
      </c>
      <c r="N41" s="127">
        <f t="shared" si="80"/>
        <v>1820</v>
      </c>
      <c r="O41" s="128">
        <f t="shared" si="81"/>
        <v>1870</v>
      </c>
      <c r="P41" s="12">
        <f t="shared" si="3"/>
        <v>0</v>
      </c>
      <c r="S41" s="106"/>
      <c r="AG41" s="110">
        <v>203</v>
      </c>
      <c r="AH41" s="111">
        <f t="shared" si="4"/>
        <v>1.0352112676056338</v>
      </c>
      <c r="AI41" s="111">
        <f t="shared" si="5"/>
        <v>1.0340136054421769</v>
      </c>
      <c r="AJ41" s="111">
        <f t="shared" si="6"/>
        <v>1.0328947368421053</v>
      </c>
      <c r="AK41" s="111">
        <f t="shared" si="7"/>
        <v>1.0318471337579618</v>
      </c>
      <c r="AL41" s="111">
        <f t="shared" si="8"/>
        <v>1.0308641975308641</v>
      </c>
      <c r="AM41" s="111">
        <f t="shared" si="9"/>
        <v>1.0299401197604789</v>
      </c>
      <c r="AN41" s="111">
        <f t="shared" si="10"/>
        <v>1.0290697674418605</v>
      </c>
      <c r="AO41" s="111">
        <f t="shared" si="11"/>
        <v>1.0282485875706215</v>
      </c>
      <c r="AP41" s="111">
        <f t="shared" si="12"/>
        <v>1.0274725274725274</v>
      </c>
      <c r="AQ41" s="112">
        <f t="shared" si="25"/>
        <v>0.504</v>
      </c>
      <c r="AR41" s="212">
        <f t="shared" si="61"/>
        <v>0.70000000000000007</v>
      </c>
      <c r="AS41" s="212">
        <v>0.72</v>
      </c>
      <c r="AU41" s="110">
        <f t="shared" si="26"/>
        <v>400</v>
      </c>
      <c r="AV41" s="110">
        <f t="shared" si="27"/>
        <v>1420</v>
      </c>
      <c r="AW41" s="110">
        <f t="shared" si="28"/>
        <v>1470</v>
      </c>
      <c r="AX41" s="110">
        <f t="shared" si="29"/>
        <v>1520</v>
      </c>
      <c r="AY41" s="110">
        <f t="shared" si="30"/>
        <v>1570</v>
      </c>
      <c r="AZ41" s="110">
        <f t="shared" si="31"/>
        <v>1620</v>
      </c>
      <c r="BA41" s="110">
        <f t="shared" si="32"/>
        <v>1670</v>
      </c>
      <c r="BB41" s="110">
        <f t="shared" si="33"/>
        <v>1720</v>
      </c>
      <c r="BC41" s="110">
        <f t="shared" si="34"/>
        <v>1770</v>
      </c>
      <c r="BD41" s="110">
        <f t="shared" si="35"/>
        <v>1820</v>
      </c>
      <c r="BE41" s="110">
        <f t="shared" si="36"/>
        <v>1870</v>
      </c>
      <c r="BF41" s="217">
        <v>1060</v>
      </c>
      <c r="BG41" s="217">
        <f t="shared" si="37"/>
        <v>1700</v>
      </c>
      <c r="BH41" s="218">
        <f t="shared" si="38"/>
        <v>0.60377358490566047</v>
      </c>
      <c r="BI41" s="215">
        <f t="shared" si="13"/>
        <v>705.87000000000012</v>
      </c>
      <c r="BJ41" s="216">
        <f t="shared" si="39"/>
        <v>994.12999999999988</v>
      </c>
      <c r="BK41" s="202">
        <v>1.66</v>
      </c>
      <c r="BL41" s="254">
        <f t="shared" si="40"/>
        <v>730.4</v>
      </c>
      <c r="BM41" s="202">
        <v>0.6</v>
      </c>
      <c r="BN41" s="255">
        <f t="shared" si="14"/>
        <v>72</v>
      </c>
      <c r="BO41" s="203">
        <v>10.7</v>
      </c>
      <c r="BP41" s="221">
        <f t="shared" si="41"/>
        <v>35.309999999999995</v>
      </c>
      <c r="BQ41" s="176"/>
      <c r="BR41" s="222">
        <f t="shared" si="42"/>
        <v>0</v>
      </c>
      <c r="BS41" s="253">
        <v>0.5</v>
      </c>
      <c r="BT41" s="222">
        <f t="shared" si="43"/>
        <v>37.5</v>
      </c>
      <c r="BU41" s="197">
        <v>70</v>
      </c>
      <c r="BV41" s="180">
        <v>4</v>
      </c>
      <c r="BW41" s="225">
        <f t="shared" si="44"/>
        <v>48.92</v>
      </c>
      <c r="BX41" s="180"/>
      <c r="BY41" s="225">
        <f t="shared" si="45"/>
        <v>0</v>
      </c>
      <c r="BZ41" s="180"/>
      <c r="CA41" s="225">
        <f t="shared" si="46"/>
        <v>0</v>
      </c>
      <c r="CB41" s="180"/>
      <c r="CC41" s="226">
        <f t="shared" si="47"/>
        <v>0</v>
      </c>
      <c r="CE41" s="12">
        <f t="shared" si="48"/>
        <v>0.55384615384615377</v>
      </c>
    </row>
    <row r="42" spans="1:83" ht="12.75" customHeight="1" thickBot="1">
      <c r="A42" s="299"/>
      <c r="B42" s="38" t="s">
        <v>64</v>
      </c>
      <c r="C42" s="79">
        <v>2</v>
      </c>
      <c r="D42" s="229">
        <f t="shared" si="50"/>
        <v>1770</v>
      </c>
      <c r="E42" s="39">
        <v>430</v>
      </c>
      <c r="F42" s="126">
        <f t="shared" si="72"/>
        <v>1520</v>
      </c>
      <c r="G42" s="127">
        <f t="shared" si="73"/>
        <v>1570</v>
      </c>
      <c r="H42" s="127">
        <f t="shared" si="74"/>
        <v>1620</v>
      </c>
      <c r="I42" s="127">
        <f t="shared" si="75"/>
        <v>1680</v>
      </c>
      <c r="J42" s="127">
        <f t="shared" si="76"/>
        <v>1730</v>
      </c>
      <c r="K42" s="127">
        <f t="shared" si="77"/>
        <v>1790</v>
      </c>
      <c r="L42" s="127">
        <f t="shared" si="78"/>
        <v>1840</v>
      </c>
      <c r="M42" s="127">
        <f t="shared" si="79"/>
        <v>1890</v>
      </c>
      <c r="N42" s="127">
        <f t="shared" si="80"/>
        <v>1950</v>
      </c>
      <c r="O42" s="128">
        <f t="shared" si="81"/>
        <v>2000</v>
      </c>
      <c r="P42" s="12">
        <f t="shared" si="3"/>
        <v>6680</v>
      </c>
      <c r="S42" s="106"/>
      <c r="AG42" s="110">
        <v>204</v>
      </c>
      <c r="AH42" s="111">
        <f t="shared" si="4"/>
        <v>1.0328947368421053</v>
      </c>
      <c r="AI42" s="111">
        <f t="shared" si="5"/>
        <v>1.0318471337579618</v>
      </c>
      <c r="AJ42" s="111">
        <f t="shared" si="6"/>
        <v>1.037037037037037</v>
      </c>
      <c r="AK42" s="111">
        <f t="shared" si="7"/>
        <v>1.0297619047619047</v>
      </c>
      <c r="AL42" s="111">
        <f t="shared" si="8"/>
        <v>1.0346820809248556</v>
      </c>
      <c r="AM42" s="111">
        <f t="shared" si="9"/>
        <v>1.0279329608938548</v>
      </c>
      <c r="AN42" s="111">
        <f t="shared" si="10"/>
        <v>1.0271739130434783</v>
      </c>
      <c r="AO42" s="111">
        <f t="shared" si="11"/>
        <v>1.0317460317460319</v>
      </c>
      <c r="AP42" s="111">
        <f t="shared" si="12"/>
        <v>1.0256410256410255</v>
      </c>
      <c r="AQ42" s="112">
        <f t="shared" si="25"/>
        <v>0.54</v>
      </c>
      <c r="AR42" s="212">
        <f t="shared" si="61"/>
        <v>0.75000000000000011</v>
      </c>
      <c r="AS42" s="212">
        <v>0.72</v>
      </c>
      <c r="AU42" s="110">
        <f t="shared" si="26"/>
        <v>420</v>
      </c>
      <c r="AV42" s="110">
        <f t="shared" si="27"/>
        <v>1520</v>
      </c>
      <c r="AW42" s="110">
        <f t="shared" si="28"/>
        <v>1570</v>
      </c>
      <c r="AX42" s="110">
        <f t="shared" si="29"/>
        <v>1620</v>
      </c>
      <c r="AY42" s="110">
        <f t="shared" si="30"/>
        <v>1680</v>
      </c>
      <c r="AZ42" s="110">
        <f t="shared" si="31"/>
        <v>1730</v>
      </c>
      <c r="BA42" s="110">
        <f t="shared" si="32"/>
        <v>1790</v>
      </c>
      <c r="BB42" s="110">
        <f t="shared" si="33"/>
        <v>1840</v>
      </c>
      <c r="BC42" s="110">
        <f t="shared" si="34"/>
        <v>1890</v>
      </c>
      <c r="BD42" s="110">
        <f t="shared" si="35"/>
        <v>1950</v>
      </c>
      <c r="BE42" s="110">
        <f t="shared" si="36"/>
        <v>2000</v>
      </c>
      <c r="BF42" s="217">
        <v>1090</v>
      </c>
      <c r="BG42" s="217">
        <f t="shared" si="37"/>
        <v>1770</v>
      </c>
      <c r="BH42" s="218">
        <f t="shared" si="38"/>
        <v>0.62385321100917435</v>
      </c>
      <c r="BI42" s="215">
        <f t="shared" si="13"/>
        <v>733.59000000000015</v>
      </c>
      <c r="BJ42" s="216">
        <f t="shared" si="39"/>
        <v>1036.4099999999999</v>
      </c>
      <c r="BK42" s="202">
        <v>1.74</v>
      </c>
      <c r="BL42" s="254">
        <f t="shared" si="40"/>
        <v>765.6</v>
      </c>
      <c r="BM42" s="202">
        <v>0.64800000000000002</v>
      </c>
      <c r="BN42" s="255">
        <f t="shared" si="14"/>
        <v>77.760000000000005</v>
      </c>
      <c r="BO42" s="203">
        <v>11.1</v>
      </c>
      <c r="BP42" s="222">
        <f t="shared" si="41"/>
        <v>36.629999999999995</v>
      </c>
      <c r="BQ42" s="176"/>
      <c r="BR42" s="222">
        <f t="shared" si="42"/>
        <v>0</v>
      </c>
      <c r="BS42" s="253">
        <v>0.5</v>
      </c>
      <c r="BT42" s="222">
        <f t="shared" si="43"/>
        <v>37.5</v>
      </c>
      <c r="BU42" s="197">
        <v>70</v>
      </c>
      <c r="BV42" s="180">
        <v>4</v>
      </c>
      <c r="BW42" s="225">
        <f t="shared" si="44"/>
        <v>48.92</v>
      </c>
      <c r="BX42" s="180"/>
      <c r="BY42" s="225">
        <f t="shared" si="45"/>
        <v>0</v>
      </c>
      <c r="BZ42" s="180"/>
      <c r="CA42" s="225">
        <f t="shared" si="46"/>
        <v>0</v>
      </c>
      <c r="CB42" s="180"/>
      <c r="CC42" s="224">
        <f t="shared" si="47"/>
        <v>0</v>
      </c>
      <c r="CE42" s="12">
        <f t="shared" si="48"/>
        <v>0.59815384615384615</v>
      </c>
    </row>
    <row r="43" spans="1:83" ht="15.75" customHeight="1" thickBot="1">
      <c r="A43" s="299"/>
      <c r="B43" s="38" t="s">
        <v>65</v>
      </c>
      <c r="C43" s="79"/>
      <c r="D43" s="229">
        <f t="shared" si="50"/>
        <v>1820</v>
      </c>
      <c r="E43" s="39">
        <v>460</v>
      </c>
      <c r="F43" s="126">
        <f t="shared" si="72"/>
        <v>1620</v>
      </c>
      <c r="G43" s="127">
        <f t="shared" si="73"/>
        <v>1680</v>
      </c>
      <c r="H43" s="127">
        <f t="shared" si="74"/>
        <v>1730</v>
      </c>
      <c r="I43" s="127">
        <f t="shared" si="75"/>
        <v>1790</v>
      </c>
      <c r="J43" s="127">
        <f t="shared" si="76"/>
        <v>1850</v>
      </c>
      <c r="K43" s="127">
        <f t="shared" si="77"/>
        <v>1910</v>
      </c>
      <c r="L43" s="127">
        <f t="shared" si="78"/>
        <v>1960</v>
      </c>
      <c r="M43" s="127">
        <f t="shared" si="79"/>
        <v>2020</v>
      </c>
      <c r="N43" s="127">
        <f t="shared" si="80"/>
        <v>2080</v>
      </c>
      <c r="O43" s="128">
        <f t="shared" si="81"/>
        <v>2140</v>
      </c>
      <c r="P43" s="12">
        <f t="shared" si="3"/>
        <v>0</v>
      </c>
      <c r="S43" s="106"/>
      <c r="AG43" s="110">
        <v>205</v>
      </c>
      <c r="AH43" s="111">
        <f t="shared" si="4"/>
        <v>1.037037037037037</v>
      </c>
      <c r="AI43" s="111">
        <f t="shared" si="5"/>
        <v>1.0297619047619047</v>
      </c>
      <c r="AJ43" s="111">
        <f t="shared" si="6"/>
        <v>1.0346820809248556</v>
      </c>
      <c r="AK43" s="111">
        <f t="shared" si="7"/>
        <v>1.0335195530726258</v>
      </c>
      <c r="AL43" s="111">
        <f t="shared" si="8"/>
        <v>1.0324324324324323</v>
      </c>
      <c r="AM43" s="111">
        <f t="shared" si="9"/>
        <v>1.0261780104712042</v>
      </c>
      <c r="AN43" s="111">
        <f t="shared" si="10"/>
        <v>1.0306122448979591</v>
      </c>
      <c r="AO43" s="111">
        <f t="shared" si="11"/>
        <v>1.0297029702970297</v>
      </c>
      <c r="AP43" s="111">
        <f t="shared" si="12"/>
        <v>1.0288461538461537</v>
      </c>
      <c r="AQ43" s="112">
        <f t="shared" si="25"/>
        <v>0.57600000000000007</v>
      </c>
      <c r="AR43" s="212">
        <f t="shared" si="61"/>
        <v>0.80000000000000016</v>
      </c>
      <c r="AS43" s="212">
        <v>0.72</v>
      </c>
      <c r="AU43" s="110">
        <f t="shared" si="26"/>
        <v>450</v>
      </c>
      <c r="AV43" s="110">
        <f t="shared" si="27"/>
        <v>1620</v>
      </c>
      <c r="AW43" s="110">
        <f t="shared" si="28"/>
        <v>1680</v>
      </c>
      <c r="AX43" s="110">
        <f t="shared" si="29"/>
        <v>1730</v>
      </c>
      <c r="AY43" s="110">
        <f t="shared" si="30"/>
        <v>1790</v>
      </c>
      <c r="AZ43" s="110">
        <f t="shared" si="31"/>
        <v>1850</v>
      </c>
      <c r="BA43" s="110">
        <f t="shared" si="32"/>
        <v>1910</v>
      </c>
      <c r="BB43" s="110">
        <f t="shared" si="33"/>
        <v>1960</v>
      </c>
      <c r="BC43" s="110">
        <f t="shared" si="34"/>
        <v>2020</v>
      </c>
      <c r="BD43" s="110">
        <f t="shared" si="35"/>
        <v>2080</v>
      </c>
      <c r="BE43" s="110">
        <f t="shared" si="36"/>
        <v>2140</v>
      </c>
      <c r="BF43" s="217">
        <v>1130</v>
      </c>
      <c r="BG43" s="217">
        <f t="shared" si="37"/>
        <v>1820</v>
      </c>
      <c r="BH43" s="218">
        <f t="shared" si="38"/>
        <v>0.61061946902654873</v>
      </c>
      <c r="BI43" s="215">
        <f t="shared" si="13"/>
        <v>754.95307692307688</v>
      </c>
      <c r="BJ43" s="216">
        <f t="shared" si="39"/>
        <v>1065.0469230769231</v>
      </c>
      <c r="BK43" s="202">
        <v>1.79</v>
      </c>
      <c r="BL43" s="254">
        <f t="shared" si="40"/>
        <v>787.6</v>
      </c>
      <c r="BM43" s="202">
        <v>0.69230769230769218</v>
      </c>
      <c r="BN43" s="255">
        <f t="shared" si="14"/>
        <v>83.076923076923066</v>
      </c>
      <c r="BO43" s="203">
        <v>11.5</v>
      </c>
      <c r="BP43" s="222">
        <f t="shared" si="41"/>
        <v>37.949999999999996</v>
      </c>
      <c r="BQ43" s="176"/>
      <c r="BR43" s="222">
        <f t="shared" si="42"/>
        <v>0</v>
      </c>
      <c r="BS43" s="253">
        <v>0.5</v>
      </c>
      <c r="BT43" s="222">
        <f t="shared" si="43"/>
        <v>37.5</v>
      </c>
      <c r="BU43" s="197">
        <v>70</v>
      </c>
      <c r="BV43" s="180">
        <v>4</v>
      </c>
      <c r="BW43" s="225">
        <f t="shared" si="44"/>
        <v>48.92</v>
      </c>
      <c r="BX43" s="180"/>
      <c r="BY43" s="225">
        <f t="shared" si="45"/>
        <v>0</v>
      </c>
      <c r="BZ43" s="180"/>
      <c r="CA43" s="225">
        <f t="shared" si="46"/>
        <v>0</v>
      </c>
      <c r="CB43" s="180"/>
      <c r="CC43" s="225">
        <f t="shared" si="47"/>
        <v>0</v>
      </c>
      <c r="CE43" s="12">
        <f t="shared" si="48"/>
        <v>0.63905325443786964</v>
      </c>
    </row>
    <row r="44" spans="1:83" ht="12.75" customHeight="1" thickBot="1">
      <c r="A44" s="299"/>
      <c r="B44" s="38" t="s">
        <v>66</v>
      </c>
      <c r="C44" s="79"/>
      <c r="D44" s="229">
        <f t="shared" si="50"/>
        <v>1880</v>
      </c>
      <c r="E44" s="39">
        <v>490</v>
      </c>
      <c r="F44" s="126">
        <f t="shared" si="72"/>
        <v>1720</v>
      </c>
      <c r="G44" s="127">
        <f t="shared" si="73"/>
        <v>1780</v>
      </c>
      <c r="H44" s="127">
        <f t="shared" si="74"/>
        <v>1840</v>
      </c>
      <c r="I44" s="127">
        <f t="shared" si="75"/>
        <v>1900</v>
      </c>
      <c r="J44" s="127">
        <f t="shared" si="76"/>
        <v>1960</v>
      </c>
      <c r="K44" s="127">
        <f t="shared" si="77"/>
        <v>2020</v>
      </c>
      <c r="L44" s="127">
        <f t="shared" si="78"/>
        <v>2090</v>
      </c>
      <c r="M44" s="127">
        <f t="shared" si="79"/>
        <v>2150</v>
      </c>
      <c r="N44" s="127">
        <f t="shared" si="80"/>
        <v>2210</v>
      </c>
      <c r="O44" s="128">
        <f t="shared" si="81"/>
        <v>2270</v>
      </c>
      <c r="P44" s="12">
        <f t="shared" si="3"/>
        <v>0</v>
      </c>
      <c r="S44" s="106"/>
      <c r="AG44" s="110">
        <v>206</v>
      </c>
      <c r="AH44" s="111">
        <f t="shared" si="4"/>
        <v>1.0348837209302326</v>
      </c>
      <c r="AI44" s="111">
        <f t="shared" si="5"/>
        <v>1.0337078651685394</v>
      </c>
      <c r="AJ44" s="111">
        <f t="shared" si="6"/>
        <v>1.0326086956521738</v>
      </c>
      <c r="AK44" s="111">
        <f t="shared" si="7"/>
        <v>1.0315789473684212</v>
      </c>
      <c r="AL44" s="111">
        <f t="shared" si="8"/>
        <v>1.0306122448979591</v>
      </c>
      <c r="AM44" s="111">
        <f t="shared" si="9"/>
        <v>1.0346534653465347</v>
      </c>
      <c r="AN44" s="111">
        <f t="shared" si="10"/>
        <v>1.0287081339712918</v>
      </c>
      <c r="AO44" s="111">
        <f t="shared" si="11"/>
        <v>1.027906976744186</v>
      </c>
      <c r="AP44" s="111">
        <f t="shared" si="12"/>
        <v>1.0271493212669682</v>
      </c>
      <c r="AQ44" s="112">
        <f t="shared" si="25"/>
        <v>0.6120000000000001</v>
      </c>
      <c r="AR44" s="212">
        <f t="shared" si="61"/>
        <v>0.8500000000000002</v>
      </c>
      <c r="AS44" s="212">
        <v>0.72</v>
      </c>
      <c r="AU44" s="110">
        <f t="shared" si="26"/>
        <v>480</v>
      </c>
      <c r="AV44" s="110">
        <f t="shared" si="27"/>
        <v>1720</v>
      </c>
      <c r="AW44" s="110">
        <f t="shared" si="28"/>
        <v>1780</v>
      </c>
      <c r="AX44" s="110">
        <f t="shared" si="29"/>
        <v>1840</v>
      </c>
      <c r="AY44" s="110">
        <f t="shared" si="30"/>
        <v>1900</v>
      </c>
      <c r="AZ44" s="110">
        <f t="shared" si="31"/>
        <v>1960</v>
      </c>
      <c r="BA44" s="110">
        <f t="shared" si="32"/>
        <v>2020</v>
      </c>
      <c r="BB44" s="110">
        <f t="shared" si="33"/>
        <v>2090</v>
      </c>
      <c r="BC44" s="110">
        <f t="shared" si="34"/>
        <v>2150</v>
      </c>
      <c r="BD44" s="110">
        <f t="shared" si="35"/>
        <v>2210</v>
      </c>
      <c r="BE44" s="110">
        <f t="shared" si="36"/>
        <v>2270</v>
      </c>
      <c r="BF44" s="217">
        <v>1170</v>
      </c>
      <c r="BG44" s="217">
        <f t="shared" si="37"/>
        <v>1880</v>
      </c>
      <c r="BH44" s="218">
        <f t="shared" si="38"/>
        <v>0.6068376068376069</v>
      </c>
      <c r="BI44" s="215">
        <f t="shared" si="13"/>
        <v>778.06999999999994</v>
      </c>
      <c r="BJ44" s="216">
        <f t="shared" si="39"/>
        <v>1101.93</v>
      </c>
      <c r="BK44" s="202">
        <v>1.86</v>
      </c>
      <c r="BL44" s="254">
        <f t="shared" si="40"/>
        <v>818.40000000000009</v>
      </c>
      <c r="BM44" s="202">
        <v>0.73199999999999998</v>
      </c>
      <c r="BN44" s="255">
        <f t="shared" si="14"/>
        <v>87.84</v>
      </c>
      <c r="BO44" s="203">
        <v>11.9</v>
      </c>
      <c r="BP44" s="222">
        <f t="shared" si="41"/>
        <v>39.269999999999996</v>
      </c>
      <c r="BQ44" s="176"/>
      <c r="BR44" s="222">
        <f t="shared" si="42"/>
        <v>0</v>
      </c>
      <c r="BS44" s="253">
        <v>0.5</v>
      </c>
      <c r="BT44" s="222">
        <f t="shared" si="43"/>
        <v>37.5</v>
      </c>
      <c r="BU44" s="197">
        <v>70</v>
      </c>
      <c r="BV44" s="180">
        <v>4</v>
      </c>
      <c r="BW44" s="226">
        <f t="shared" si="44"/>
        <v>48.92</v>
      </c>
      <c r="BX44" s="180"/>
      <c r="BY44" s="226">
        <f t="shared" si="45"/>
        <v>0</v>
      </c>
      <c r="BZ44" s="180"/>
      <c r="CA44" s="225">
        <f t="shared" si="46"/>
        <v>0</v>
      </c>
      <c r="CB44" s="180"/>
      <c r="CC44" s="225">
        <f t="shared" si="47"/>
        <v>0</v>
      </c>
      <c r="CE44" s="12">
        <f t="shared" si="48"/>
        <v>0.67569230769230759</v>
      </c>
    </row>
    <row r="45" spans="1:83" ht="12.75" customHeight="1" thickBot="1">
      <c r="A45" s="299"/>
      <c r="B45" s="58" t="s">
        <v>67</v>
      </c>
      <c r="C45" s="85"/>
      <c r="D45" s="228">
        <f t="shared" si="50"/>
        <v>1920</v>
      </c>
      <c r="E45" s="59">
        <v>520</v>
      </c>
      <c r="F45" s="129">
        <f t="shared" si="72"/>
        <v>1820</v>
      </c>
      <c r="G45" s="130">
        <f t="shared" si="73"/>
        <v>1880</v>
      </c>
      <c r="H45" s="130">
        <f t="shared" si="74"/>
        <v>1950</v>
      </c>
      <c r="I45" s="130">
        <f t="shared" si="75"/>
        <v>2010</v>
      </c>
      <c r="J45" s="130">
        <f t="shared" si="76"/>
        <v>2080</v>
      </c>
      <c r="K45" s="130">
        <f t="shared" si="77"/>
        <v>2140</v>
      </c>
      <c r="L45" s="130">
        <f t="shared" si="78"/>
        <v>2210</v>
      </c>
      <c r="M45" s="130">
        <f t="shared" si="79"/>
        <v>2270</v>
      </c>
      <c r="N45" s="130">
        <f t="shared" si="80"/>
        <v>2340</v>
      </c>
      <c r="O45" s="131">
        <f t="shared" si="81"/>
        <v>2400</v>
      </c>
      <c r="P45" s="12">
        <f t="shared" si="3"/>
        <v>0</v>
      </c>
      <c r="S45" s="106"/>
      <c r="AG45" s="110">
        <v>207</v>
      </c>
      <c r="AH45" s="111">
        <f t="shared" si="4"/>
        <v>1.0329670329670331</v>
      </c>
      <c r="AI45" s="111">
        <f t="shared" si="5"/>
        <v>1.0372340425531914</v>
      </c>
      <c r="AJ45" s="111">
        <f t="shared" si="6"/>
        <v>1.0307692307692307</v>
      </c>
      <c r="AK45" s="111">
        <f t="shared" si="7"/>
        <v>1.0348258706467661</v>
      </c>
      <c r="AL45" s="111">
        <f t="shared" si="8"/>
        <v>1.0288461538461537</v>
      </c>
      <c r="AM45" s="111">
        <f t="shared" si="9"/>
        <v>1.0327102803738317</v>
      </c>
      <c r="AN45" s="111">
        <f t="shared" si="10"/>
        <v>1.0271493212669682</v>
      </c>
      <c r="AO45" s="111">
        <f t="shared" si="11"/>
        <v>1.0308370044052864</v>
      </c>
      <c r="AP45" s="111">
        <f t="shared" si="12"/>
        <v>1.0256410256410255</v>
      </c>
      <c r="AQ45" s="112">
        <f t="shared" si="25"/>
        <v>0.64800000000000013</v>
      </c>
      <c r="AR45" s="212">
        <f t="shared" si="61"/>
        <v>0.90000000000000024</v>
      </c>
      <c r="AS45" s="212">
        <v>0.72</v>
      </c>
      <c r="AU45" s="110">
        <f t="shared" si="26"/>
        <v>500</v>
      </c>
      <c r="AV45" s="110">
        <f t="shared" si="27"/>
        <v>1820</v>
      </c>
      <c r="AW45" s="110">
        <f t="shared" si="28"/>
        <v>1880</v>
      </c>
      <c r="AX45" s="110">
        <f t="shared" si="29"/>
        <v>1950</v>
      </c>
      <c r="AY45" s="110">
        <f t="shared" si="30"/>
        <v>2010</v>
      </c>
      <c r="AZ45" s="110">
        <f t="shared" si="31"/>
        <v>2080</v>
      </c>
      <c r="BA45" s="110">
        <f t="shared" si="32"/>
        <v>2140</v>
      </c>
      <c r="BB45" s="110">
        <f t="shared" si="33"/>
        <v>2210</v>
      </c>
      <c r="BC45" s="110">
        <f t="shared" si="34"/>
        <v>2270</v>
      </c>
      <c r="BD45" s="110">
        <f t="shared" si="35"/>
        <v>2340</v>
      </c>
      <c r="BE45" s="110">
        <f t="shared" si="36"/>
        <v>2400</v>
      </c>
      <c r="BF45" s="217">
        <v>1210</v>
      </c>
      <c r="BG45" s="217">
        <f t="shared" si="37"/>
        <v>1920</v>
      </c>
      <c r="BH45" s="218">
        <f t="shared" si="38"/>
        <v>0.58677685950413228</v>
      </c>
      <c r="BI45" s="215">
        <f t="shared" si="13"/>
        <v>793.38999999999987</v>
      </c>
      <c r="BJ45" s="216">
        <f t="shared" si="39"/>
        <v>1126.6100000000001</v>
      </c>
      <c r="BK45" s="202">
        <v>1.9</v>
      </c>
      <c r="BL45" s="254">
        <f t="shared" si="40"/>
        <v>836</v>
      </c>
      <c r="BM45" s="202">
        <v>0.78</v>
      </c>
      <c r="BN45" s="255">
        <f t="shared" si="14"/>
        <v>93.600000000000009</v>
      </c>
      <c r="BO45" s="203">
        <v>12.3</v>
      </c>
      <c r="BP45" s="222">
        <f t="shared" si="41"/>
        <v>40.590000000000003</v>
      </c>
      <c r="BQ45" s="176"/>
      <c r="BR45" s="222">
        <f t="shared" si="42"/>
        <v>0</v>
      </c>
      <c r="BS45" s="253">
        <v>0.5</v>
      </c>
      <c r="BT45" s="222">
        <f t="shared" si="43"/>
        <v>37.5</v>
      </c>
      <c r="BU45" s="197">
        <v>70</v>
      </c>
      <c r="BV45" s="180">
        <v>4</v>
      </c>
      <c r="BW45" s="224">
        <f t="shared" si="44"/>
        <v>48.92</v>
      </c>
      <c r="BX45" s="180"/>
      <c r="BY45" s="224">
        <f t="shared" si="45"/>
        <v>0</v>
      </c>
      <c r="BZ45" s="180"/>
      <c r="CA45" s="225">
        <f t="shared" si="46"/>
        <v>0</v>
      </c>
      <c r="CB45" s="180"/>
      <c r="CC45" s="225">
        <f t="shared" si="47"/>
        <v>0</v>
      </c>
      <c r="CE45" s="12">
        <f t="shared" si="48"/>
        <v>0.72</v>
      </c>
    </row>
    <row r="46" spans="1:83" ht="19.5" thickBot="1">
      <c r="A46" s="317"/>
      <c r="B46" s="132" t="s">
        <v>68</v>
      </c>
      <c r="C46" s="135"/>
      <c r="D46" s="235">
        <f t="shared" si="50"/>
        <v>1480</v>
      </c>
      <c r="E46" s="236">
        <v>170</v>
      </c>
      <c r="F46" s="237">
        <f t="shared" si="72"/>
        <v>610</v>
      </c>
      <c r="G46" s="153">
        <f t="shared" si="73"/>
        <v>630</v>
      </c>
      <c r="H46" s="153">
        <f t="shared" si="74"/>
        <v>650</v>
      </c>
      <c r="I46" s="153">
        <f t="shared" si="75"/>
        <v>670</v>
      </c>
      <c r="J46" s="153">
        <f t="shared" si="76"/>
        <v>700</v>
      </c>
      <c r="K46" s="153">
        <f t="shared" si="77"/>
        <v>720</v>
      </c>
      <c r="L46" s="153">
        <f t="shared" si="78"/>
        <v>740</v>
      </c>
      <c r="M46" s="153">
        <f t="shared" si="79"/>
        <v>760</v>
      </c>
      <c r="N46" s="153">
        <f t="shared" si="80"/>
        <v>780</v>
      </c>
      <c r="O46" s="238">
        <f t="shared" si="81"/>
        <v>800</v>
      </c>
      <c r="P46" s="12">
        <f t="shared" si="3"/>
        <v>0</v>
      </c>
      <c r="S46" s="106"/>
      <c r="AG46" s="110">
        <v>208</v>
      </c>
      <c r="AH46" s="111">
        <f t="shared" si="4"/>
        <v>1.0327868852459017</v>
      </c>
      <c r="AI46" s="111">
        <f t="shared" si="5"/>
        <v>1.0317460317460319</v>
      </c>
      <c r="AJ46" s="111">
        <f t="shared" si="6"/>
        <v>1.0307692307692307</v>
      </c>
      <c r="AK46" s="111">
        <f t="shared" si="7"/>
        <v>1.044776119402985</v>
      </c>
      <c r="AL46" s="111">
        <f t="shared" si="8"/>
        <v>1.0285714285714285</v>
      </c>
      <c r="AM46" s="111">
        <f t="shared" si="9"/>
        <v>1.0277777777777777</v>
      </c>
      <c r="AN46" s="111">
        <f t="shared" si="10"/>
        <v>1.027027027027027</v>
      </c>
      <c r="AO46" s="111">
        <f t="shared" si="11"/>
        <v>1.0263157894736843</v>
      </c>
      <c r="AP46" s="111">
        <f t="shared" si="12"/>
        <v>1.0256410256410255</v>
      </c>
      <c r="AQ46" s="112">
        <f t="shared" si="25"/>
        <v>0.216</v>
      </c>
      <c r="AR46" s="212">
        <v>0.3</v>
      </c>
      <c r="AS46" s="212">
        <v>0.72</v>
      </c>
      <c r="AU46" s="110">
        <f t="shared" si="26"/>
        <v>180</v>
      </c>
      <c r="AV46" s="110">
        <f t="shared" si="27"/>
        <v>610</v>
      </c>
      <c r="AW46" s="110">
        <f t="shared" si="28"/>
        <v>630</v>
      </c>
      <c r="AX46" s="110">
        <f t="shared" si="29"/>
        <v>650</v>
      </c>
      <c r="AY46" s="110">
        <f t="shared" si="30"/>
        <v>670</v>
      </c>
      <c r="AZ46" s="110">
        <f t="shared" si="31"/>
        <v>700</v>
      </c>
      <c r="BA46" s="110">
        <f t="shared" si="32"/>
        <v>720</v>
      </c>
      <c r="BB46" s="110">
        <f t="shared" si="33"/>
        <v>740</v>
      </c>
      <c r="BC46" s="110">
        <f t="shared" si="34"/>
        <v>760</v>
      </c>
      <c r="BD46" s="110">
        <f t="shared" si="35"/>
        <v>780</v>
      </c>
      <c r="BE46" s="110">
        <f t="shared" si="36"/>
        <v>800</v>
      </c>
      <c r="BF46" s="217">
        <v>920</v>
      </c>
      <c r="BG46" s="217">
        <f t="shared" si="37"/>
        <v>1480</v>
      </c>
      <c r="BH46" s="218">
        <f t="shared" si="38"/>
        <v>0.60869565217391308</v>
      </c>
      <c r="BI46" s="215">
        <f t="shared" si="13"/>
        <v>610.5089999999999</v>
      </c>
      <c r="BJ46" s="216">
        <f t="shared" si="39"/>
        <v>869.4910000000001</v>
      </c>
      <c r="BK46" s="202">
        <v>1.3</v>
      </c>
      <c r="BL46" s="195">
        <f t="shared" si="40"/>
        <v>572</v>
      </c>
      <c r="BM46" s="202">
        <v>0.38</v>
      </c>
      <c r="BN46" s="201">
        <f t="shared" si="14"/>
        <v>45.6</v>
      </c>
      <c r="BO46" s="203">
        <v>9.07</v>
      </c>
      <c r="BP46" s="222">
        <f t="shared" si="41"/>
        <v>29.931000000000001</v>
      </c>
      <c r="BQ46" s="176"/>
      <c r="BR46" s="222">
        <f t="shared" si="42"/>
        <v>0</v>
      </c>
      <c r="BS46" s="176">
        <v>0.5</v>
      </c>
      <c r="BT46" s="222">
        <f t="shared" si="43"/>
        <v>37.5</v>
      </c>
      <c r="BU46" s="197">
        <v>70</v>
      </c>
      <c r="BV46" s="180">
        <v>2</v>
      </c>
      <c r="BW46" s="225">
        <f t="shared" si="44"/>
        <v>24.46</v>
      </c>
      <c r="BX46" s="180"/>
      <c r="BY46" s="225">
        <f t="shared" si="45"/>
        <v>0</v>
      </c>
      <c r="BZ46" s="180"/>
      <c r="CA46" s="225">
        <f t="shared" si="46"/>
        <v>0</v>
      </c>
      <c r="CB46" s="180">
        <v>1</v>
      </c>
      <c r="CC46" s="226">
        <f t="shared" si="47"/>
        <v>90</v>
      </c>
      <c r="CE46" s="12">
        <f t="shared" si="48"/>
        <v>0.35076923076923078</v>
      </c>
    </row>
    <row r="47" spans="1:83" ht="19.5" customHeight="1" thickBot="1">
      <c r="A47" s="318"/>
      <c r="B47" s="133" t="s">
        <v>69</v>
      </c>
      <c r="C47" s="136"/>
      <c r="D47" s="230">
        <f t="shared" si="50"/>
        <v>1550</v>
      </c>
      <c r="E47" s="239">
        <v>200</v>
      </c>
      <c r="F47" s="240">
        <f t="shared" ref="F47:F53" si="82">AV47</f>
        <v>710</v>
      </c>
      <c r="G47" s="156">
        <f t="shared" ref="G47:G53" si="83">AW47</f>
        <v>740</v>
      </c>
      <c r="H47" s="156">
        <f t="shared" ref="H47:H53" si="84">AX47</f>
        <v>760</v>
      </c>
      <c r="I47" s="156">
        <f t="shared" ref="I47:I53" si="85">AY47</f>
        <v>790</v>
      </c>
      <c r="J47" s="156">
        <f t="shared" ref="J47:J53" si="86">AZ47</f>
        <v>810</v>
      </c>
      <c r="K47" s="156">
        <f t="shared" ref="K47:K53" si="87">BA47</f>
        <v>840</v>
      </c>
      <c r="L47" s="156">
        <f t="shared" ref="L47:L53" si="88">BB47</f>
        <v>860</v>
      </c>
      <c r="M47" s="156">
        <f t="shared" ref="M47:M53" si="89">BC47</f>
        <v>890</v>
      </c>
      <c r="N47" s="156">
        <f t="shared" ref="N47:N53" si="90">BD47</f>
        <v>910</v>
      </c>
      <c r="O47" s="241">
        <f t="shared" ref="O47:O53" si="91">BE47</f>
        <v>940</v>
      </c>
      <c r="P47" s="12">
        <f t="shared" si="3"/>
        <v>0</v>
      </c>
      <c r="S47" s="106"/>
      <c r="AG47" s="110">
        <v>209</v>
      </c>
      <c r="AH47" s="111">
        <f t="shared" si="4"/>
        <v>1.0422535211267605</v>
      </c>
      <c r="AI47" s="111">
        <f t="shared" si="5"/>
        <v>1.027027027027027</v>
      </c>
      <c r="AJ47" s="111">
        <f t="shared" si="6"/>
        <v>1.0394736842105263</v>
      </c>
      <c r="AK47" s="111">
        <f t="shared" si="7"/>
        <v>1.0253164556962024</v>
      </c>
      <c r="AL47" s="111">
        <f t="shared" si="8"/>
        <v>1.037037037037037</v>
      </c>
      <c r="AM47" s="111">
        <f t="shared" si="9"/>
        <v>1.0238095238095237</v>
      </c>
      <c r="AN47" s="111">
        <f t="shared" si="10"/>
        <v>1.0348837209302326</v>
      </c>
      <c r="AO47" s="111">
        <f t="shared" si="11"/>
        <v>1.0224719101123596</v>
      </c>
      <c r="AP47" s="111">
        <f t="shared" si="12"/>
        <v>1.0329670329670331</v>
      </c>
      <c r="AQ47" s="112">
        <f t="shared" si="25"/>
        <v>0.252</v>
      </c>
      <c r="AR47" s="212">
        <f>AR46+0.05</f>
        <v>0.35</v>
      </c>
      <c r="AS47" s="212">
        <v>0.72</v>
      </c>
      <c r="AU47" s="110">
        <f t="shared" si="26"/>
        <v>210</v>
      </c>
      <c r="AV47" s="110">
        <f t="shared" si="27"/>
        <v>710</v>
      </c>
      <c r="AW47" s="110">
        <f t="shared" si="28"/>
        <v>740</v>
      </c>
      <c r="AX47" s="110">
        <f t="shared" si="29"/>
        <v>760</v>
      </c>
      <c r="AY47" s="110">
        <f t="shared" si="30"/>
        <v>790</v>
      </c>
      <c r="AZ47" s="110">
        <f t="shared" si="31"/>
        <v>810</v>
      </c>
      <c r="BA47" s="110">
        <f t="shared" si="32"/>
        <v>840</v>
      </c>
      <c r="BB47" s="110">
        <f t="shared" si="33"/>
        <v>860</v>
      </c>
      <c r="BC47" s="110">
        <f t="shared" si="34"/>
        <v>890</v>
      </c>
      <c r="BD47" s="110">
        <f t="shared" si="35"/>
        <v>910</v>
      </c>
      <c r="BE47" s="110">
        <f t="shared" si="36"/>
        <v>940</v>
      </c>
      <c r="BF47" s="217">
        <v>1000</v>
      </c>
      <c r="BG47" s="217">
        <f t="shared" si="37"/>
        <v>1550</v>
      </c>
      <c r="BH47" s="218">
        <f t="shared" si="38"/>
        <v>0.55000000000000004</v>
      </c>
      <c r="BI47" s="215">
        <f t="shared" si="13"/>
        <v>639.52699999999993</v>
      </c>
      <c r="BJ47" s="216">
        <f t="shared" si="39"/>
        <v>910.47300000000007</v>
      </c>
      <c r="BK47" s="202">
        <v>1.37</v>
      </c>
      <c r="BL47" s="254">
        <f t="shared" si="40"/>
        <v>602.80000000000007</v>
      </c>
      <c r="BM47" s="202">
        <v>0.45</v>
      </c>
      <c r="BN47" s="255">
        <f t="shared" si="14"/>
        <v>54</v>
      </c>
      <c r="BO47" s="203">
        <v>9.61</v>
      </c>
      <c r="BP47" s="222">
        <f t="shared" si="41"/>
        <v>31.712999999999997</v>
      </c>
      <c r="BQ47" s="176"/>
      <c r="BR47" s="222">
        <f t="shared" si="42"/>
        <v>0</v>
      </c>
      <c r="BS47" s="176">
        <v>0.5</v>
      </c>
      <c r="BT47" s="222">
        <f t="shared" si="43"/>
        <v>37.5</v>
      </c>
      <c r="BU47" s="197">
        <v>70</v>
      </c>
      <c r="BV47" s="180">
        <v>2</v>
      </c>
      <c r="BW47" s="225">
        <f t="shared" si="44"/>
        <v>24.46</v>
      </c>
      <c r="BX47" s="180"/>
      <c r="BY47" s="225">
        <f t="shared" si="45"/>
        <v>0</v>
      </c>
      <c r="BZ47" s="180"/>
      <c r="CA47" s="225">
        <f t="shared" si="46"/>
        <v>0</v>
      </c>
      <c r="CB47" s="180">
        <v>1</v>
      </c>
      <c r="CC47" s="224">
        <f t="shared" si="47"/>
        <v>90</v>
      </c>
      <c r="CE47" s="12">
        <f t="shared" si="48"/>
        <v>0.41538461538461535</v>
      </c>
    </row>
    <row r="48" spans="1:83" ht="19.5" thickBot="1">
      <c r="A48" s="318"/>
      <c r="B48" s="133" t="s">
        <v>70</v>
      </c>
      <c r="C48" s="136"/>
      <c r="D48" s="230">
        <f t="shared" si="50"/>
        <v>1630</v>
      </c>
      <c r="E48" s="239">
        <v>230</v>
      </c>
      <c r="F48" s="240">
        <f t="shared" si="82"/>
        <v>810</v>
      </c>
      <c r="G48" s="156">
        <f t="shared" si="83"/>
        <v>840</v>
      </c>
      <c r="H48" s="156">
        <f t="shared" si="84"/>
        <v>870</v>
      </c>
      <c r="I48" s="156">
        <f t="shared" si="85"/>
        <v>900</v>
      </c>
      <c r="J48" s="156">
        <f t="shared" si="86"/>
        <v>930</v>
      </c>
      <c r="K48" s="156">
        <f t="shared" si="87"/>
        <v>960</v>
      </c>
      <c r="L48" s="156">
        <f t="shared" si="88"/>
        <v>980</v>
      </c>
      <c r="M48" s="156">
        <f t="shared" si="89"/>
        <v>1010</v>
      </c>
      <c r="N48" s="156">
        <f t="shared" si="90"/>
        <v>1040</v>
      </c>
      <c r="O48" s="241">
        <f t="shared" si="91"/>
        <v>1070</v>
      </c>
      <c r="P48" s="12">
        <f t="shared" si="3"/>
        <v>0</v>
      </c>
      <c r="S48" s="106"/>
      <c r="AG48" s="110">
        <v>210</v>
      </c>
      <c r="AH48" s="111">
        <f t="shared" si="4"/>
        <v>1.037037037037037</v>
      </c>
      <c r="AI48" s="111">
        <f t="shared" si="5"/>
        <v>1.0357142857142858</v>
      </c>
      <c r="AJ48" s="111">
        <f t="shared" si="6"/>
        <v>1.0344827586206897</v>
      </c>
      <c r="AK48" s="111">
        <f t="shared" si="7"/>
        <v>1.0333333333333334</v>
      </c>
      <c r="AL48" s="111">
        <f t="shared" si="8"/>
        <v>1.032258064516129</v>
      </c>
      <c r="AM48" s="111">
        <f t="shared" si="9"/>
        <v>1.0208333333333333</v>
      </c>
      <c r="AN48" s="111">
        <f t="shared" si="10"/>
        <v>1.0306122448979591</v>
      </c>
      <c r="AO48" s="111">
        <f t="shared" si="11"/>
        <v>1.0297029702970297</v>
      </c>
      <c r="AP48" s="111">
        <f t="shared" si="12"/>
        <v>1.0288461538461537</v>
      </c>
      <c r="AQ48" s="112">
        <f t="shared" si="25"/>
        <v>0.28799999999999998</v>
      </c>
      <c r="AR48" s="212">
        <f>AR47+0.05</f>
        <v>0.39999999999999997</v>
      </c>
      <c r="AS48" s="212">
        <v>0.72</v>
      </c>
      <c r="AU48" s="110">
        <f t="shared" si="26"/>
        <v>240</v>
      </c>
      <c r="AV48" s="110">
        <f t="shared" si="27"/>
        <v>810</v>
      </c>
      <c r="AW48" s="110">
        <f t="shared" si="28"/>
        <v>840</v>
      </c>
      <c r="AX48" s="110">
        <f t="shared" si="29"/>
        <v>870</v>
      </c>
      <c r="AY48" s="110">
        <f t="shared" si="30"/>
        <v>900</v>
      </c>
      <c r="AZ48" s="110">
        <f t="shared" si="31"/>
        <v>930</v>
      </c>
      <c r="BA48" s="110">
        <f t="shared" si="32"/>
        <v>960</v>
      </c>
      <c r="BB48" s="110">
        <f t="shared" si="33"/>
        <v>980</v>
      </c>
      <c r="BC48" s="110">
        <f t="shared" si="34"/>
        <v>1010</v>
      </c>
      <c r="BD48" s="110">
        <f t="shared" si="35"/>
        <v>1040</v>
      </c>
      <c r="BE48" s="110">
        <f t="shared" si="36"/>
        <v>1070</v>
      </c>
      <c r="BF48" s="217">
        <v>1040</v>
      </c>
      <c r="BG48" s="217">
        <f t="shared" si="37"/>
        <v>1630</v>
      </c>
      <c r="BH48" s="218">
        <f t="shared" si="38"/>
        <v>0.56730769230769229</v>
      </c>
      <c r="BI48" s="215">
        <f t="shared" si="13"/>
        <v>674.14499999999998</v>
      </c>
      <c r="BJ48" s="216">
        <f t="shared" si="39"/>
        <v>955.85500000000002</v>
      </c>
      <c r="BK48" s="202">
        <v>1.45</v>
      </c>
      <c r="BL48" s="254">
        <f t="shared" si="40"/>
        <v>638</v>
      </c>
      <c r="BM48" s="202">
        <v>0.52</v>
      </c>
      <c r="BN48" s="255">
        <f t="shared" si="14"/>
        <v>62.400000000000006</v>
      </c>
      <c r="BO48" s="203">
        <v>10.15</v>
      </c>
      <c r="BP48" s="222">
        <f t="shared" si="41"/>
        <v>33.494999999999997</v>
      </c>
      <c r="BQ48" s="176"/>
      <c r="BR48" s="222">
        <f t="shared" si="42"/>
        <v>0</v>
      </c>
      <c r="BS48" s="176">
        <v>0.5</v>
      </c>
      <c r="BT48" s="222">
        <f t="shared" si="43"/>
        <v>37.5</v>
      </c>
      <c r="BU48" s="197">
        <v>70</v>
      </c>
      <c r="BV48" s="180">
        <v>2</v>
      </c>
      <c r="BW48" s="225">
        <f t="shared" si="44"/>
        <v>24.46</v>
      </c>
      <c r="BX48" s="180"/>
      <c r="BY48" s="225">
        <f t="shared" si="45"/>
        <v>0</v>
      </c>
      <c r="BZ48" s="180"/>
      <c r="CA48" s="225">
        <f t="shared" si="46"/>
        <v>0</v>
      </c>
      <c r="CB48" s="180">
        <v>1</v>
      </c>
      <c r="CC48" s="225">
        <f t="shared" si="47"/>
        <v>90</v>
      </c>
      <c r="CE48" s="12">
        <f t="shared" si="48"/>
        <v>0.48</v>
      </c>
    </row>
    <row r="49" spans="1:83" ht="19.5" thickBot="1">
      <c r="A49" s="318"/>
      <c r="B49" s="133" t="s">
        <v>71</v>
      </c>
      <c r="C49" s="136"/>
      <c r="D49" s="230">
        <f t="shared" si="50"/>
        <v>1710</v>
      </c>
      <c r="E49" s="239">
        <v>260</v>
      </c>
      <c r="F49" s="240">
        <f t="shared" si="82"/>
        <v>910</v>
      </c>
      <c r="G49" s="156">
        <f t="shared" si="83"/>
        <v>940</v>
      </c>
      <c r="H49" s="156">
        <f t="shared" si="84"/>
        <v>980</v>
      </c>
      <c r="I49" s="156">
        <f t="shared" si="85"/>
        <v>1010</v>
      </c>
      <c r="J49" s="156">
        <f t="shared" si="86"/>
        <v>1040</v>
      </c>
      <c r="K49" s="156">
        <f t="shared" si="87"/>
        <v>1070</v>
      </c>
      <c r="L49" s="156">
        <f t="shared" si="88"/>
        <v>1110</v>
      </c>
      <c r="M49" s="156">
        <f t="shared" si="89"/>
        <v>1140</v>
      </c>
      <c r="N49" s="156">
        <f t="shared" si="90"/>
        <v>1170</v>
      </c>
      <c r="O49" s="241">
        <f t="shared" si="91"/>
        <v>1200</v>
      </c>
      <c r="P49" s="12">
        <f t="shared" si="3"/>
        <v>0</v>
      </c>
      <c r="S49" s="106"/>
      <c r="AG49" s="110">
        <v>211</v>
      </c>
      <c r="AH49" s="111">
        <f t="shared" si="4"/>
        <v>1.0329670329670331</v>
      </c>
      <c r="AI49" s="111">
        <f t="shared" si="5"/>
        <v>1.0425531914893618</v>
      </c>
      <c r="AJ49" s="111">
        <f t="shared" si="6"/>
        <v>1.0306122448979591</v>
      </c>
      <c r="AK49" s="111">
        <f t="shared" si="7"/>
        <v>1.0297029702970297</v>
      </c>
      <c r="AL49" s="111">
        <f t="shared" si="8"/>
        <v>1.0288461538461537</v>
      </c>
      <c r="AM49" s="111">
        <f t="shared" si="9"/>
        <v>1.0373831775700935</v>
      </c>
      <c r="AN49" s="111">
        <f t="shared" si="10"/>
        <v>1.027027027027027</v>
      </c>
      <c r="AO49" s="111">
        <f t="shared" si="11"/>
        <v>1.0263157894736843</v>
      </c>
      <c r="AP49" s="111">
        <f t="shared" si="12"/>
        <v>1.0256410256410255</v>
      </c>
      <c r="AQ49" s="112">
        <f t="shared" si="25"/>
        <v>0.32399999999999995</v>
      </c>
      <c r="AR49" s="212">
        <f t="shared" ref="AR49:AR52" si="92">AR48+0.05</f>
        <v>0.44999999999999996</v>
      </c>
      <c r="AS49" s="212">
        <v>0.72</v>
      </c>
      <c r="AU49" s="110">
        <f t="shared" si="26"/>
        <v>260</v>
      </c>
      <c r="AV49" s="110">
        <f t="shared" si="27"/>
        <v>910</v>
      </c>
      <c r="AW49" s="110">
        <f t="shared" si="28"/>
        <v>940</v>
      </c>
      <c r="AX49" s="110">
        <f t="shared" si="29"/>
        <v>980</v>
      </c>
      <c r="AY49" s="110">
        <f t="shared" si="30"/>
        <v>1010</v>
      </c>
      <c r="AZ49" s="110">
        <f t="shared" si="31"/>
        <v>1040</v>
      </c>
      <c r="BA49" s="110">
        <f t="shared" si="32"/>
        <v>1070</v>
      </c>
      <c r="BB49" s="110">
        <f t="shared" si="33"/>
        <v>1110</v>
      </c>
      <c r="BC49" s="110">
        <f t="shared" si="34"/>
        <v>1140</v>
      </c>
      <c r="BD49" s="110">
        <f t="shared" si="35"/>
        <v>1170</v>
      </c>
      <c r="BE49" s="110">
        <f t="shared" si="36"/>
        <v>1200</v>
      </c>
      <c r="BF49" s="217">
        <v>1090</v>
      </c>
      <c r="BG49" s="217">
        <f t="shared" si="37"/>
        <v>1710</v>
      </c>
      <c r="BH49" s="218">
        <f t="shared" si="38"/>
        <v>0.5688073394495412</v>
      </c>
      <c r="BI49" s="215">
        <f t="shared" si="13"/>
        <v>708.73</v>
      </c>
      <c r="BJ49" s="216">
        <f t="shared" si="39"/>
        <v>1001.27</v>
      </c>
      <c r="BK49" s="202">
        <v>1.53</v>
      </c>
      <c r="BL49" s="254">
        <f t="shared" si="40"/>
        <v>673.2</v>
      </c>
      <c r="BM49" s="202">
        <v>0.59</v>
      </c>
      <c r="BN49" s="255">
        <f t="shared" si="14"/>
        <v>70.8</v>
      </c>
      <c r="BO49" s="203">
        <v>10.7</v>
      </c>
      <c r="BP49" s="222">
        <f t="shared" si="41"/>
        <v>35.309999999999995</v>
      </c>
      <c r="BQ49" s="176"/>
      <c r="BR49" s="222">
        <f t="shared" si="42"/>
        <v>0</v>
      </c>
      <c r="BS49" s="176">
        <v>0.5</v>
      </c>
      <c r="BT49" s="222">
        <f t="shared" si="43"/>
        <v>37.5</v>
      </c>
      <c r="BU49" s="197">
        <v>70</v>
      </c>
      <c r="BV49" s="180">
        <v>2</v>
      </c>
      <c r="BW49" s="225">
        <f t="shared" si="44"/>
        <v>24.46</v>
      </c>
      <c r="BX49" s="180"/>
      <c r="BY49" s="225">
        <f t="shared" si="45"/>
        <v>0</v>
      </c>
      <c r="BZ49" s="180"/>
      <c r="CA49" s="225">
        <f t="shared" si="46"/>
        <v>0</v>
      </c>
      <c r="CB49" s="180">
        <v>1</v>
      </c>
      <c r="CC49" s="225">
        <f t="shared" si="47"/>
        <v>90</v>
      </c>
      <c r="CE49" s="12">
        <f t="shared" si="48"/>
        <v>0.5446153846153845</v>
      </c>
    </row>
    <row r="50" spans="1:83" ht="19.5" thickBot="1">
      <c r="A50" s="318"/>
      <c r="B50" s="133" t="s">
        <v>72</v>
      </c>
      <c r="C50" s="136"/>
      <c r="D50" s="230">
        <f t="shared" si="50"/>
        <v>1780</v>
      </c>
      <c r="E50" s="239">
        <v>290</v>
      </c>
      <c r="F50" s="240">
        <f t="shared" si="82"/>
        <v>1010</v>
      </c>
      <c r="G50" s="156">
        <f t="shared" si="83"/>
        <v>1050</v>
      </c>
      <c r="H50" s="156">
        <f t="shared" si="84"/>
        <v>1080</v>
      </c>
      <c r="I50" s="156">
        <f t="shared" si="85"/>
        <v>1120</v>
      </c>
      <c r="J50" s="156">
        <f t="shared" si="86"/>
        <v>1160</v>
      </c>
      <c r="K50" s="156">
        <f t="shared" si="87"/>
        <v>1190</v>
      </c>
      <c r="L50" s="156">
        <f t="shared" si="88"/>
        <v>1230</v>
      </c>
      <c r="M50" s="156">
        <f t="shared" si="89"/>
        <v>1260</v>
      </c>
      <c r="N50" s="156">
        <f t="shared" si="90"/>
        <v>1300</v>
      </c>
      <c r="O50" s="241">
        <f t="shared" si="91"/>
        <v>1340</v>
      </c>
      <c r="P50" s="12">
        <f t="shared" si="3"/>
        <v>0</v>
      </c>
      <c r="S50" s="106"/>
      <c r="AG50" s="110">
        <v>212</v>
      </c>
      <c r="AH50" s="111">
        <f t="shared" si="4"/>
        <v>1.0396039603960396</v>
      </c>
      <c r="AI50" s="111">
        <f t="shared" si="5"/>
        <v>1.0285714285714285</v>
      </c>
      <c r="AJ50" s="111">
        <f t="shared" si="6"/>
        <v>1.037037037037037</v>
      </c>
      <c r="AK50" s="111">
        <f t="shared" si="7"/>
        <v>1.0357142857142858</v>
      </c>
      <c r="AL50" s="111">
        <f t="shared" si="8"/>
        <v>1.0258620689655173</v>
      </c>
      <c r="AM50" s="111">
        <f t="shared" si="9"/>
        <v>1.0336134453781514</v>
      </c>
      <c r="AN50" s="111">
        <f t="shared" si="10"/>
        <v>1.024390243902439</v>
      </c>
      <c r="AO50" s="111">
        <f t="shared" si="11"/>
        <v>1.0317460317460319</v>
      </c>
      <c r="AP50" s="111">
        <f t="shared" si="12"/>
        <v>1.0307692307692307</v>
      </c>
      <c r="AQ50" s="112">
        <f t="shared" si="25"/>
        <v>0.35999999999999993</v>
      </c>
      <c r="AR50" s="212">
        <f t="shared" si="92"/>
        <v>0.49999999999999994</v>
      </c>
      <c r="AS50" s="212">
        <v>0.72</v>
      </c>
      <c r="AU50" s="110">
        <f t="shared" si="26"/>
        <v>290</v>
      </c>
      <c r="AV50" s="110">
        <f t="shared" si="27"/>
        <v>1010</v>
      </c>
      <c r="AW50" s="110">
        <f t="shared" si="28"/>
        <v>1050</v>
      </c>
      <c r="AX50" s="110">
        <f t="shared" si="29"/>
        <v>1080</v>
      </c>
      <c r="AY50" s="110">
        <f t="shared" si="30"/>
        <v>1120</v>
      </c>
      <c r="AZ50" s="110">
        <f t="shared" si="31"/>
        <v>1160</v>
      </c>
      <c r="BA50" s="110">
        <f t="shared" si="32"/>
        <v>1190</v>
      </c>
      <c r="BB50" s="110">
        <f t="shared" si="33"/>
        <v>1230</v>
      </c>
      <c r="BC50" s="110">
        <f t="shared" si="34"/>
        <v>1260</v>
      </c>
      <c r="BD50" s="110">
        <f t="shared" si="35"/>
        <v>1300</v>
      </c>
      <c r="BE50" s="110">
        <f t="shared" si="36"/>
        <v>1340</v>
      </c>
      <c r="BF50" s="217">
        <v>1140</v>
      </c>
      <c r="BG50" s="217">
        <f t="shared" si="37"/>
        <v>1780</v>
      </c>
      <c r="BH50" s="218">
        <f t="shared" si="38"/>
        <v>0.56140350877192979</v>
      </c>
      <c r="BI50" s="215">
        <f t="shared" si="13"/>
        <v>733.38099999999986</v>
      </c>
      <c r="BJ50" s="216">
        <f t="shared" si="39"/>
        <v>1046.6190000000001</v>
      </c>
      <c r="BK50" s="202">
        <v>1.61</v>
      </c>
      <c r="BL50" s="254">
        <f t="shared" si="40"/>
        <v>708.40000000000009</v>
      </c>
      <c r="BM50" s="202">
        <v>0.66</v>
      </c>
      <c r="BN50" s="255">
        <f t="shared" si="14"/>
        <v>79.2</v>
      </c>
      <c r="BO50" s="203">
        <v>11.23</v>
      </c>
      <c r="BP50" s="222">
        <f t="shared" si="41"/>
        <v>37.058999999999997</v>
      </c>
      <c r="BQ50" s="176"/>
      <c r="BR50" s="222">
        <f t="shared" si="42"/>
        <v>0</v>
      </c>
      <c r="BS50" s="176">
        <v>0.5</v>
      </c>
      <c r="BT50" s="222">
        <f t="shared" si="43"/>
        <v>37.5</v>
      </c>
      <c r="BU50" s="197">
        <v>70</v>
      </c>
      <c r="BV50" s="180">
        <v>2</v>
      </c>
      <c r="BW50" s="226">
        <f t="shared" si="44"/>
        <v>24.46</v>
      </c>
      <c r="BX50" s="180"/>
      <c r="BY50" s="226">
        <f t="shared" si="45"/>
        <v>0</v>
      </c>
      <c r="BZ50" s="180"/>
      <c r="CA50" s="225">
        <f t="shared" si="46"/>
        <v>0</v>
      </c>
      <c r="CB50" s="180">
        <v>1</v>
      </c>
      <c r="CC50" s="225">
        <f t="shared" si="47"/>
        <v>90</v>
      </c>
      <c r="CE50" s="12">
        <f t="shared" si="48"/>
        <v>0.60923076923076913</v>
      </c>
    </row>
    <row r="51" spans="1:83" ht="12.75" customHeight="1" thickBot="1">
      <c r="A51" s="318"/>
      <c r="B51" s="133" t="s">
        <v>73</v>
      </c>
      <c r="C51" s="136"/>
      <c r="D51" s="230">
        <f t="shared" si="50"/>
        <v>1850</v>
      </c>
      <c r="E51" s="239">
        <v>320</v>
      </c>
      <c r="F51" s="240">
        <f t="shared" si="82"/>
        <v>1110</v>
      </c>
      <c r="G51" s="156">
        <f t="shared" si="83"/>
        <v>1150</v>
      </c>
      <c r="H51" s="156">
        <f t="shared" si="84"/>
        <v>1190</v>
      </c>
      <c r="I51" s="156">
        <f t="shared" si="85"/>
        <v>1230</v>
      </c>
      <c r="J51" s="156">
        <f t="shared" si="86"/>
        <v>1270</v>
      </c>
      <c r="K51" s="156">
        <f t="shared" si="87"/>
        <v>1310</v>
      </c>
      <c r="L51" s="156">
        <f t="shared" si="88"/>
        <v>1350</v>
      </c>
      <c r="M51" s="156">
        <f t="shared" si="89"/>
        <v>1390</v>
      </c>
      <c r="N51" s="156">
        <f t="shared" si="90"/>
        <v>1430</v>
      </c>
      <c r="O51" s="241">
        <f t="shared" si="91"/>
        <v>1470</v>
      </c>
      <c r="P51" s="12">
        <f t="shared" si="3"/>
        <v>0</v>
      </c>
      <c r="S51" s="106"/>
      <c r="AG51" s="110">
        <v>213</v>
      </c>
      <c r="AH51" s="111">
        <f t="shared" si="4"/>
        <v>1.0360360360360361</v>
      </c>
      <c r="AI51" s="111">
        <f t="shared" si="5"/>
        <v>1.0347826086956522</v>
      </c>
      <c r="AJ51" s="111">
        <f t="shared" si="6"/>
        <v>1.0336134453781514</v>
      </c>
      <c r="AK51" s="111">
        <f t="shared" si="7"/>
        <v>1.032520325203252</v>
      </c>
      <c r="AL51" s="111">
        <f t="shared" si="8"/>
        <v>1.0314960629921259</v>
      </c>
      <c r="AM51" s="111">
        <f t="shared" si="9"/>
        <v>1.0305343511450382</v>
      </c>
      <c r="AN51" s="111">
        <f t="shared" si="10"/>
        <v>1.0296296296296297</v>
      </c>
      <c r="AO51" s="111">
        <f t="shared" si="11"/>
        <v>1.0287769784172662</v>
      </c>
      <c r="AP51" s="111">
        <f t="shared" si="12"/>
        <v>1.0279720279720279</v>
      </c>
      <c r="AQ51" s="112">
        <f t="shared" si="25"/>
        <v>0.39599999999999996</v>
      </c>
      <c r="AR51" s="212">
        <f t="shared" si="92"/>
        <v>0.54999999999999993</v>
      </c>
      <c r="AS51" s="212">
        <v>0.72</v>
      </c>
      <c r="AU51" s="110">
        <f t="shared" si="26"/>
        <v>320</v>
      </c>
      <c r="AV51" s="110">
        <f t="shared" si="27"/>
        <v>1110</v>
      </c>
      <c r="AW51" s="110">
        <f t="shared" si="28"/>
        <v>1150</v>
      </c>
      <c r="AX51" s="110">
        <f t="shared" si="29"/>
        <v>1190</v>
      </c>
      <c r="AY51" s="110">
        <f t="shared" si="30"/>
        <v>1230</v>
      </c>
      <c r="AZ51" s="110">
        <f t="shared" si="31"/>
        <v>1270</v>
      </c>
      <c r="BA51" s="110">
        <f t="shared" si="32"/>
        <v>1310</v>
      </c>
      <c r="BB51" s="110">
        <f t="shared" si="33"/>
        <v>1350</v>
      </c>
      <c r="BC51" s="110">
        <f t="shared" si="34"/>
        <v>1390</v>
      </c>
      <c r="BD51" s="110">
        <f t="shared" si="35"/>
        <v>1430</v>
      </c>
      <c r="BE51" s="110">
        <f t="shared" si="36"/>
        <v>1470</v>
      </c>
      <c r="BF51" s="217">
        <v>1190</v>
      </c>
      <c r="BG51" s="217">
        <f t="shared" si="37"/>
        <v>1850</v>
      </c>
      <c r="BH51" s="218">
        <f t="shared" si="38"/>
        <v>0.55462184873949583</v>
      </c>
      <c r="BI51" s="215">
        <f t="shared" si="13"/>
        <v>762.39899999999989</v>
      </c>
      <c r="BJ51" s="216">
        <f t="shared" si="39"/>
        <v>1087.6010000000001</v>
      </c>
      <c r="BK51" s="202">
        <v>1.68</v>
      </c>
      <c r="BL51" s="254">
        <f t="shared" si="40"/>
        <v>739.19999999999993</v>
      </c>
      <c r="BM51" s="202">
        <v>0.73</v>
      </c>
      <c r="BN51" s="255">
        <f t="shared" si="14"/>
        <v>87.6</v>
      </c>
      <c r="BO51" s="203">
        <v>11.77</v>
      </c>
      <c r="BP51" s="222">
        <f t="shared" si="41"/>
        <v>38.840999999999994</v>
      </c>
      <c r="BQ51" s="176"/>
      <c r="BR51" s="222">
        <f t="shared" si="42"/>
        <v>0</v>
      </c>
      <c r="BS51" s="176">
        <v>0.5</v>
      </c>
      <c r="BT51" s="222">
        <f t="shared" si="43"/>
        <v>37.5</v>
      </c>
      <c r="BU51" s="197">
        <v>70</v>
      </c>
      <c r="BV51" s="180">
        <v>2</v>
      </c>
      <c r="BW51" s="224">
        <f t="shared" si="44"/>
        <v>24.46</v>
      </c>
      <c r="BX51" s="180"/>
      <c r="BY51" s="224">
        <f t="shared" si="45"/>
        <v>0</v>
      </c>
      <c r="BZ51" s="180"/>
      <c r="CA51" s="225">
        <f t="shared" si="46"/>
        <v>0</v>
      </c>
      <c r="CB51" s="180">
        <v>1</v>
      </c>
      <c r="CC51" s="226">
        <f t="shared" si="47"/>
        <v>90</v>
      </c>
      <c r="CE51" s="12">
        <f t="shared" si="48"/>
        <v>0.67384615384615387</v>
      </c>
    </row>
    <row r="52" spans="1:83" ht="12.75" customHeight="1" thickBot="1">
      <c r="A52" s="318"/>
      <c r="B52" s="133" t="s">
        <v>41</v>
      </c>
      <c r="C52" s="136"/>
      <c r="D52" s="231">
        <f t="shared" si="50"/>
        <v>1930</v>
      </c>
      <c r="E52" s="242">
        <v>350</v>
      </c>
      <c r="F52" s="243">
        <f t="shared" si="82"/>
        <v>1210</v>
      </c>
      <c r="G52" s="159">
        <f t="shared" si="83"/>
        <v>1260</v>
      </c>
      <c r="H52" s="159">
        <f t="shared" si="84"/>
        <v>1300</v>
      </c>
      <c r="I52" s="159">
        <f t="shared" si="85"/>
        <v>1340</v>
      </c>
      <c r="J52" s="159">
        <f t="shared" si="86"/>
        <v>1390</v>
      </c>
      <c r="K52" s="159">
        <f t="shared" si="87"/>
        <v>1430</v>
      </c>
      <c r="L52" s="159">
        <f t="shared" si="88"/>
        <v>1470</v>
      </c>
      <c r="M52" s="159">
        <f t="shared" si="89"/>
        <v>1520</v>
      </c>
      <c r="N52" s="159">
        <f t="shared" si="90"/>
        <v>1560</v>
      </c>
      <c r="O52" s="160">
        <f t="shared" si="91"/>
        <v>1600</v>
      </c>
      <c r="P52" s="12">
        <f t="shared" si="3"/>
        <v>0</v>
      </c>
      <c r="S52" s="106"/>
      <c r="AG52" s="110">
        <v>214</v>
      </c>
      <c r="AH52" s="111">
        <f t="shared" si="4"/>
        <v>1.0413223140495869</v>
      </c>
      <c r="AI52" s="111">
        <f t="shared" si="5"/>
        <v>1.0317460317460319</v>
      </c>
      <c r="AJ52" s="111">
        <f t="shared" si="6"/>
        <v>1.0307692307692307</v>
      </c>
      <c r="AK52" s="111">
        <f t="shared" si="7"/>
        <v>1.0373134328358209</v>
      </c>
      <c r="AL52" s="111">
        <f t="shared" si="8"/>
        <v>1.0287769784172662</v>
      </c>
      <c r="AM52" s="111">
        <f t="shared" si="9"/>
        <v>1.0279720279720279</v>
      </c>
      <c r="AN52" s="111">
        <f t="shared" si="10"/>
        <v>1.0340136054421769</v>
      </c>
      <c r="AO52" s="111">
        <f t="shared" si="11"/>
        <v>1.0263157894736843</v>
      </c>
      <c r="AP52" s="111">
        <f t="shared" si="12"/>
        <v>1.0256410256410255</v>
      </c>
      <c r="AQ52" s="112">
        <f t="shared" si="25"/>
        <v>0.432</v>
      </c>
      <c r="AR52" s="212">
        <f t="shared" si="92"/>
        <v>0.6</v>
      </c>
      <c r="AS52" s="212">
        <v>0.72</v>
      </c>
      <c r="AU52" s="110">
        <f t="shared" si="26"/>
        <v>340</v>
      </c>
      <c r="AV52" s="110">
        <f t="shared" si="27"/>
        <v>1210</v>
      </c>
      <c r="AW52" s="110">
        <f t="shared" si="28"/>
        <v>1260</v>
      </c>
      <c r="AX52" s="110">
        <f t="shared" si="29"/>
        <v>1300</v>
      </c>
      <c r="AY52" s="110">
        <f t="shared" si="30"/>
        <v>1340</v>
      </c>
      <c r="AZ52" s="110">
        <f t="shared" si="31"/>
        <v>1390</v>
      </c>
      <c r="BA52" s="110">
        <f t="shared" si="32"/>
        <v>1430</v>
      </c>
      <c r="BB52" s="110">
        <f t="shared" si="33"/>
        <v>1470</v>
      </c>
      <c r="BC52" s="110">
        <f t="shared" si="34"/>
        <v>1520</v>
      </c>
      <c r="BD52" s="110">
        <f t="shared" si="35"/>
        <v>1560</v>
      </c>
      <c r="BE52" s="110">
        <f t="shared" si="36"/>
        <v>1600</v>
      </c>
      <c r="BF52" s="217">
        <v>1240</v>
      </c>
      <c r="BG52" s="217">
        <f t="shared" si="37"/>
        <v>1930</v>
      </c>
      <c r="BH52" s="218">
        <f t="shared" si="38"/>
        <v>0.55645161290322576</v>
      </c>
      <c r="BI52" s="215">
        <f t="shared" si="13"/>
        <v>797.01699999999983</v>
      </c>
      <c r="BJ52" s="216">
        <f t="shared" si="39"/>
        <v>1132.9830000000002</v>
      </c>
      <c r="BK52" s="202">
        <v>1.76</v>
      </c>
      <c r="BL52" s="254">
        <f t="shared" si="40"/>
        <v>774.4</v>
      </c>
      <c r="BM52" s="202">
        <v>0.8</v>
      </c>
      <c r="BN52" s="255">
        <f t="shared" si="14"/>
        <v>96</v>
      </c>
      <c r="BO52" s="203">
        <v>12.31</v>
      </c>
      <c r="BP52" s="222">
        <f t="shared" si="41"/>
        <v>40.622999999999998</v>
      </c>
      <c r="BQ52" s="176"/>
      <c r="BR52" s="222">
        <f t="shared" si="42"/>
        <v>0</v>
      </c>
      <c r="BS52" s="176">
        <v>0.5</v>
      </c>
      <c r="BT52" s="222">
        <f t="shared" si="43"/>
        <v>37.5</v>
      </c>
      <c r="BU52" s="197">
        <v>70</v>
      </c>
      <c r="BV52" s="180">
        <v>2</v>
      </c>
      <c r="BW52" s="225">
        <f t="shared" si="44"/>
        <v>24.46</v>
      </c>
      <c r="BX52" s="180"/>
      <c r="BY52" s="225">
        <f t="shared" si="45"/>
        <v>0</v>
      </c>
      <c r="BZ52" s="180"/>
      <c r="CA52" s="225">
        <f t="shared" si="46"/>
        <v>0</v>
      </c>
      <c r="CB52" s="180">
        <v>1</v>
      </c>
      <c r="CC52" s="224">
        <f t="shared" si="47"/>
        <v>90</v>
      </c>
      <c r="CE52" s="12">
        <f t="shared" si="48"/>
        <v>0.7384615384615385</v>
      </c>
    </row>
    <row r="53" spans="1:83" ht="12.75" customHeight="1" thickBot="1">
      <c r="A53" s="318"/>
      <c r="B53" s="38" t="s">
        <v>42</v>
      </c>
      <c r="C53" s="137"/>
      <c r="D53" s="235">
        <f t="shared" si="50"/>
        <v>1710</v>
      </c>
      <c r="E53" s="134">
        <v>350</v>
      </c>
      <c r="F53" s="232">
        <f t="shared" si="82"/>
        <v>1210</v>
      </c>
      <c r="G53" s="233">
        <f t="shared" si="83"/>
        <v>1260</v>
      </c>
      <c r="H53" s="233">
        <f t="shared" si="84"/>
        <v>1300</v>
      </c>
      <c r="I53" s="233">
        <f t="shared" si="85"/>
        <v>1340</v>
      </c>
      <c r="J53" s="233">
        <f t="shared" si="86"/>
        <v>1390</v>
      </c>
      <c r="K53" s="233">
        <f t="shared" si="87"/>
        <v>1430</v>
      </c>
      <c r="L53" s="233">
        <f t="shared" si="88"/>
        <v>1470</v>
      </c>
      <c r="M53" s="233">
        <f t="shared" si="89"/>
        <v>1520</v>
      </c>
      <c r="N53" s="233">
        <f t="shared" si="90"/>
        <v>1560</v>
      </c>
      <c r="O53" s="234">
        <f t="shared" si="91"/>
        <v>1600</v>
      </c>
      <c r="P53" s="12">
        <f t="shared" si="3"/>
        <v>0</v>
      </c>
      <c r="S53" s="106"/>
      <c r="AG53" s="110">
        <v>215</v>
      </c>
      <c r="AH53" s="111">
        <f t="shared" si="4"/>
        <v>1.0413223140495869</v>
      </c>
      <c r="AI53" s="111">
        <f t="shared" si="5"/>
        <v>1.0317460317460319</v>
      </c>
      <c r="AJ53" s="111">
        <f t="shared" si="6"/>
        <v>1.0307692307692307</v>
      </c>
      <c r="AK53" s="111">
        <f t="shared" si="7"/>
        <v>1.0373134328358209</v>
      </c>
      <c r="AL53" s="111">
        <f t="shared" si="8"/>
        <v>1.0287769784172662</v>
      </c>
      <c r="AM53" s="111">
        <f t="shared" si="9"/>
        <v>1.0279720279720279</v>
      </c>
      <c r="AN53" s="111">
        <f t="shared" si="10"/>
        <v>1.0340136054421769</v>
      </c>
      <c r="AO53" s="111">
        <f t="shared" si="11"/>
        <v>1.0263157894736843</v>
      </c>
      <c r="AP53" s="111">
        <f t="shared" si="12"/>
        <v>1.0256410256410255</v>
      </c>
      <c r="AQ53" s="112">
        <f t="shared" si="25"/>
        <v>0.432</v>
      </c>
      <c r="AR53" s="212">
        <v>0.6</v>
      </c>
      <c r="AS53" s="212">
        <v>0.72</v>
      </c>
      <c r="AU53" s="110">
        <f t="shared" si="26"/>
        <v>340</v>
      </c>
      <c r="AV53" s="110">
        <f t="shared" si="27"/>
        <v>1210</v>
      </c>
      <c r="AW53" s="110">
        <f t="shared" si="28"/>
        <v>1260</v>
      </c>
      <c r="AX53" s="110">
        <f t="shared" si="29"/>
        <v>1300</v>
      </c>
      <c r="AY53" s="110">
        <f t="shared" si="30"/>
        <v>1340</v>
      </c>
      <c r="AZ53" s="110">
        <f t="shared" si="31"/>
        <v>1390</v>
      </c>
      <c r="BA53" s="110">
        <f t="shared" si="32"/>
        <v>1430</v>
      </c>
      <c r="BB53" s="110">
        <f t="shared" si="33"/>
        <v>1470</v>
      </c>
      <c r="BC53" s="110">
        <f t="shared" si="34"/>
        <v>1520</v>
      </c>
      <c r="BD53" s="110">
        <f t="shared" si="35"/>
        <v>1560</v>
      </c>
      <c r="BE53" s="110">
        <f t="shared" si="36"/>
        <v>1600</v>
      </c>
      <c r="BF53" s="217">
        <v>1270</v>
      </c>
      <c r="BG53" s="217">
        <f t="shared" si="37"/>
        <v>1710</v>
      </c>
      <c r="BH53" s="218">
        <f t="shared" si="38"/>
        <v>0.34645669291338588</v>
      </c>
      <c r="BI53" s="215">
        <f t="shared" si="13"/>
        <v>705.35699999999997</v>
      </c>
      <c r="BJ53" s="216">
        <f t="shared" si="39"/>
        <v>1004.643</v>
      </c>
      <c r="BK53" s="202">
        <v>1.76</v>
      </c>
      <c r="BL53" s="254">
        <v>633.6</v>
      </c>
      <c r="BM53" s="202">
        <v>0.8</v>
      </c>
      <c r="BN53" s="255">
        <v>84</v>
      </c>
      <c r="BO53" s="203">
        <v>12.31</v>
      </c>
      <c r="BP53" s="222">
        <f t="shared" si="41"/>
        <v>40.622999999999998</v>
      </c>
      <c r="BQ53" s="176"/>
      <c r="BR53" s="222">
        <f t="shared" si="42"/>
        <v>0</v>
      </c>
      <c r="BS53" s="176">
        <v>0.5</v>
      </c>
      <c r="BT53" s="222">
        <f t="shared" si="43"/>
        <v>37.5</v>
      </c>
      <c r="BU53" s="197">
        <v>70</v>
      </c>
      <c r="BV53" s="180">
        <v>4</v>
      </c>
      <c r="BW53" s="225">
        <f t="shared" si="44"/>
        <v>48.92</v>
      </c>
      <c r="BX53" s="180"/>
      <c r="BY53" s="225">
        <f t="shared" si="45"/>
        <v>0</v>
      </c>
      <c r="BZ53" s="180"/>
      <c r="CA53" s="225">
        <f t="shared" si="46"/>
        <v>0</v>
      </c>
      <c r="CB53" s="180">
        <v>1</v>
      </c>
      <c r="CC53" s="225">
        <f t="shared" si="47"/>
        <v>90</v>
      </c>
      <c r="CE53" s="12">
        <f t="shared" si="48"/>
        <v>0.7384615384615385</v>
      </c>
    </row>
    <row r="54" spans="1:83" ht="19.5" thickBot="1">
      <c r="A54" s="318"/>
      <c r="B54" s="38" t="s">
        <v>43</v>
      </c>
      <c r="C54" s="138"/>
      <c r="D54" s="230">
        <f t="shared" si="50"/>
        <v>2050</v>
      </c>
      <c r="E54" s="40">
        <v>380</v>
      </c>
      <c r="F54" s="126">
        <f t="shared" ref="F54:F60" si="93">AV54</f>
        <v>1320</v>
      </c>
      <c r="G54" s="127">
        <f t="shared" ref="G54:G60" si="94">AW54</f>
        <v>1360</v>
      </c>
      <c r="H54" s="127">
        <f t="shared" ref="H54:H60" si="95">AX54</f>
        <v>1410</v>
      </c>
      <c r="I54" s="127">
        <f t="shared" ref="I54:I60" si="96">AY54</f>
        <v>1460</v>
      </c>
      <c r="J54" s="127">
        <f t="shared" ref="J54:J60" si="97">AZ54</f>
        <v>1500</v>
      </c>
      <c r="K54" s="127">
        <f t="shared" ref="K54:K60" si="98">BA54</f>
        <v>1550</v>
      </c>
      <c r="L54" s="127">
        <f t="shared" ref="L54:L60" si="99">BB54</f>
        <v>1600</v>
      </c>
      <c r="M54" s="127">
        <f t="shared" ref="M54:M60" si="100">BC54</f>
        <v>1640</v>
      </c>
      <c r="N54" s="127">
        <f t="shared" ref="N54:N60" si="101">BD54</f>
        <v>1690</v>
      </c>
      <c r="O54" s="128">
        <f t="shared" ref="O54:O60" si="102">BE54</f>
        <v>1740</v>
      </c>
      <c r="P54" s="12">
        <f t="shared" si="3"/>
        <v>0</v>
      </c>
      <c r="S54" s="106"/>
      <c r="AG54" s="110">
        <v>216</v>
      </c>
      <c r="AH54" s="111">
        <f t="shared" si="4"/>
        <v>1.0303030303030303</v>
      </c>
      <c r="AI54" s="111">
        <f t="shared" si="5"/>
        <v>1.036764705882353</v>
      </c>
      <c r="AJ54" s="111">
        <f t="shared" si="6"/>
        <v>1.0354609929078014</v>
      </c>
      <c r="AK54" s="111">
        <f t="shared" si="7"/>
        <v>1.0273972602739727</v>
      </c>
      <c r="AL54" s="111">
        <f t="shared" si="8"/>
        <v>1.0333333333333334</v>
      </c>
      <c r="AM54" s="111">
        <f t="shared" si="9"/>
        <v>1.032258064516129</v>
      </c>
      <c r="AN54" s="111">
        <f t="shared" si="10"/>
        <v>1.0249999999999999</v>
      </c>
      <c r="AO54" s="111">
        <f t="shared" si="11"/>
        <v>1.0304878048780488</v>
      </c>
      <c r="AP54" s="111">
        <f t="shared" si="12"/>
        <v>1.029585798816568</v>
      </c>
      <c r="AQ54" s="112">
        <f t="shared" si="25"/>
        <v>0.46799999999999997</v>
      </c>
      <c r="AR54" s="212">
        <f>AR53+0.05</f>
        <v>0.65</v>
      </c>
      <c r="AS54" s="212">
        <v>0.72</v>
      </c>
      <c r="AU54" s="110">
        <f t="shared" si="26"/>
        <v>370</v>
      </c>
      <c r="AV54" s="110">
        <f t="shared" si="27"/>
        <v>1320</v>
      </c>
      <c r="AW54" s="110">
        <f t="shared" si="28"/>
        <v>1360</v>
      </c>
      <c r="AX54" s="110">
        <f t="shared" si="29"/>
        <v>1410</v>
      </c>
      <c r="AY54" s="110">
        <f t="shared" si="30"/>
        <v>1460</v>
      </c>
      <c r="AZ54" s="110">
        <f t="shared" si="31"/>
        <v>1500</v>
      </c>
      <c r="BA54" s="110">
        <f t="shared" si="32"/>
        <v>1550</v>
      </c>
      <c r="BB54" s="110">
        <f t="shared" si="33"/>
        <v>1600</v>
      </c>
      <c r="BC54" s="110">
        <f t="shared" si="34"/>
        <v>1640</v>
      </c>
      <c r="BD54" s="110">
        <f t="shared" si="35"/>
        <v>1690</v>
      </c>
      <c r="BE54" s="110">
        <f t="shared" si="36"/>
        <v>1740</v>
      </c>
      <c r="BF54" s="217">
        <v>1310</v>
      </c>
      <c r="BG54" s="217">
        <f t="shared" si="37"/>
        <v>2050</v>
      </c>
      <c r="BH54" s="218">
        <f t="shared" si="38"/>
        <v>0.56488549618320616</v>
      </c>
      <c r="BI54" s="215">
        <f t="shared" si="13"/>
        <v>847.17499999999995</v>
      </c>
      <c r="BJ54" s="216">
        <f t="shared" si="39"/>
        <v>1202.825</v>
      </c>
      <c r="BK54" s="202">
        <v>1.84</v>
      </c>
      <c r="BL54" s="254">
        <f t="shared" si="40"/>
        <v>809.6</v>
      </c>
      <c r="BM54" s="202">
        <v>0.87</v>
      </c>
      <c r="BN54" s="255">
        <f t="shared" si="14"/>
        <v>104.4</v>
      </c>
      <c r="BO54" s="203">
        <v>12.85</v>
      </c>
      <c r="BP54" s="223">
        <f t="shared" si="41"/>
        <v>42.404999999999994</v>
      </c>
      <c r="BQ54" s="176"/>
      <c r="BR54" s="222">
        <f t="shared" si="42"/>
        <v>0</v>
      </c>
      <c r="BS54" s="176">
        <v>0.5</v>
      </c>
      <c r="BT54" s="222">
        <f t="shared" si="43"/>
        <v>37.5</v>
      </c>
      <c r="BU54" s="197">
        <v>70</v>
      </c>
      <c r="BV54" s="180">
        <v>4</v>
      </c>
      <c r="BW54" s="225">
        <f t="shared" si="44"/>
        <v>48.92</v>
      </c>
      <c r="BX54" s="180"/>
      <c r="BY54" s="225">
        <f t="shared" si="45"/>
        <v>0</v>
      </c>
      <c r="BZ54" s="180"/>
      <c r="CA54" s="225">
        <f t="shared" si="46"/>
        <v>0</v>
      </c>
      <c r="CB54" s="180">
        <v>1</v>
      </c>
      <c r="CC54" s="225">
        <f t="shared" si="47"/>
        <v>90</v>
      </c>
      <c r="CE54" s="12">
        <f t="shared" si="48"/>
        <v>0.80307692307692302</v>
      </c>
    </row>
    <row r="55" spans="1:83" ht="19.5" customHeight="1" thickBot="1">
      <c r="A55" s="318"/>
      <c r="B55" s="38" t="s">
        <v>133</v>
      </c>
      <c r="C55" s="139"/>
      <c r="D55" s="230">
        <f t="shared" si="50"/>
        <v>2130</v>
      </c>
      <c r="E55" s="39">
        <v>400</v>
      </c>
      <c r="F55" s="126">
        <f t="shared" si="93"/>
        <v>1420</v>
      </c>
      <c r="G55" s="127">
        <f t="shared" si="94"/>
        <v>1470</v>
      </c>
      <c r="H55" s="127">
        <f t="shared" si="95"/>
        <v>1520</v>
      </c>
      <c r="I55" s="127">
        <f t="shared" si="96"/>
        <v>1570</v>
      </c>
      <c r="J55" s="127">
        <f t="shared" si="97"/>
        <v>1620</v>
      </c>
      <c r="K55" s="127">
        <f t="shared" si="98"/>
        <v>1670</v>
      </c>
      <c r="L55" s="127">
        <f t="shared" si="99"/>
        <v>1720</v>
      </c>
      <c r="M55" s="127">
        <f t="shared" si="100"/>
        <v>1770</v>
      </c>
      <c r="N55" s="127">
        <f t="shared" si="101"/>
        <v>1820</v>
      </c>
      <c r="O55" s="128">
        <f t="shared" si="102"/>
        <v>1870</v>
      </c>
      <c r="P55" s="12">
        <f t="shared" si="3"/>
        <v>0</v>
      </c>
      <c r="S55" s="106"/>
      <c r="AG55" s="110">
        <v>217</v>
      </c>
      <c r="AH55" s="111">
        <f t="shared" si="4"/>
        <v>1.0352112676056338</v>
      </c>
      <c r="AI55" s="111">
        <f t="shared" si="5"/>
        <v>1.0340136054421769</v>
      </c>
      <c r="AJ55" s="111">
        <f t="shared" si="6"/>
        <v>1.0328947368421053</v>
      </c>
      <c r="AK55" s="111">
        <f t="shared" si="7"/>
        <v>1.0318471337579618</v>
      </c>
      <c r="AL55" s="111">
        <f t="shared" si="8"/>
        <v>1.0308641975308641</v>
      </c>
      <c r="AM55" s="111">
        <f t="shared" si="9"/>
        <v>1.0299401197604789</v>
      </c>
      <c r="AN55" s="111">
        <f t="shared" si="10"/>
        <v>1.0290697674418605</v>
      </c>
      <c r="AO55" s="111">
        <f t="shared" si="11"/>
        <v>1.0282485875706215</v>
      </c>
      <c r="AP55" s="111">
        <f t="shared" si="12"/>
        <v>1.0274725274725274</v>
      </c>
      <c r="AQ55" s="112">
        <f t="shared" si="25"/>
        <v>0.504</v>
      </c>
      <c r="AR55" s="212">
        <f t="shared" ref="AR55:AR59" si="103">AR54+0.05</f>
        <v>0.70000000000000007</v>
      </c>
      <c r="AS55" s="212">
        <v>0.72</v>
      </c>
      <c r="AU55" s="110">
        <f t="shared" si="26"/>
        <v>400</v>
      </c>
      <c r="AV55" s="110">
        <f t="shared" si="27"/>
        <v>1420</v>
      </c>
      <c r="AW55" s="110">
        <f t="shared" si="28"/>
        <v>1470</v>
      </c>
      <c r="AX55" s="110">
        <f t="shared" si="29"/>
        <v>1520</v>
      </c>
      <c r="AY55" s="110">
        <f t="shared" si="30"/>
        <v>1570</v>
      </c>
      <c r="AZ55" s="110">
        <f t="shared" si="31"/>
        <v>1620</v>
      </c>
      <c r="BA55" s="110">
        <f t="shared" si="32"/>
        <v>1670</v>
      </c>
      <c r="BB55" s="110">
        <f t="shared" si="33"/>
        <v>1720</v>
      </c>
      <c r="BC55" s="110">
        <f t="shared" si="34"/>
        <v>1770</v>
      </c>
      <c r="BD55" s="110">
        <f t="shared" si="35"/>
        <v>1820</v>
      </c>
      <c r="BE55" s="110">
        <f t="shared" si="36"/>
        <v>1870</v>
      </c>
      <c r="BF55" s="217">
        <v>1370</v>
      </c>
      <c r="BG55" s="217">
        <f t="shared" si="37"/>
        <v>2130</v>
      </c>
      <c r="BH55" s="218">
        <f t="shared" si="38"/>
        <v>0.55474452554744524</v>
      </c>
      <c r="BI55" s="215">
        <f t="shared" si="13"/>
        <v>881.76</v>
      </c>
      <c r="BJ55" s="216">
        <f t="shared" si="39"/>
        <v>1248.24</v>
      </c>
      <c r="BK55" s="202">
        <v>1.92</v>
      </c>
      <c r="BL55" s="254">
        <f t="shared" si="40"/>
        <v>844.8</v>
      </c>
      <c r="BM55" s="202">
        <v>0.94</v>
      </c>
      <c r="BN55" s="255">
        <f t="shared" si="14"/>
        <v>112.8</v>
      </c>
      <c r="BO55" s="203">
        <v>13.4</v>
      </c>
      <c r="BP55" s="221">
        <f t="shared" si="41"/>
        <v>44.22</v>
      </c>
      <c r="BQ55" s="176"/>
      <c r="BR55" s="222">
        <f t="shared" si="42"/>
        <v>0</v>
      </c>
      <c r="BS55" s="176">
        <v>0.5</v>
      </c>
      <c r="BT55" s="222">
        <f t="shared" si="43"/>
        <v>37.5</v>
      </c>
      <c r="BU55" s="197">
        <v>70</v>
      </c>
      <c r="BV55" s="180">
        <v>4</v>
      </c>
      <c r="BW55" s="225">
        <f t="shared" si="44"/>
        <v>48.92</v>
      </c>
      <c r="BX55" s="180"/>
      <c r="BY55" s="225">
        <f t="shared" si="45"/>
        <v>0</v>
      </c>
      <c r="BZ55" s="180"/>
      <c r="CA55" s="225">
        <f t="shared" si="46"/>
        <v>0</v>
      </c>
      <c r="CB55" s="180">
        <v>1</v>
      </c>
      <c r="CC55" s="225">
        <f t="shared" si="47"/>
        <v>90</v>
      </c>
      <c r="CE55" s="12">
        <f t="shared" si="48"/>
        <v>0.86769230769230765</v>
      </c>
    </row>
    <row r="56" spans="1:83" ht="12.75" customHeight="1" thickBot="1">
      <c r="A56" s="318"/>
      <c r="B56" s="38" t="s">
        <v>74</v>
      </c>
      <c r="C56" s="140"/>
      <c r="D56" s="230">
        <f t="shared" si="50"/>
        <v>2200</v>
      </c>
      <c r="E56" s="39">
        <v>430</v>
      </c>
      <c r="F56" s="126">
        <f t="shared" si="93"/>
        <v>1520</v>
      </c>
      <c r="G56" s="127">
        <f t="shared" si="94"/>
        <v>1570</v>
      </c>
      <c r="H56" s="127">
        <f t="shared" si="95"/>
        <v>1620</v>
      </c>
      <c r="I56" s="127">
        <f t="shared" si="96"/>
        <v>1680</v>
      </c>
      <c r="J56" s="127">
        <f t="shared" si="97"/>
        <v>1730</v>
      </c>
      <c r="K56" s="127">
        <f t="shared" si="98"/>
        <v>1790</v>
      </c>
      <c r="L56" s="127">
        <f t="shared" si="99"/>
        <v>1840</v>
      </c>
      <c r="M56" s="127">
        <f t="shared" si="100"/>
        <v>1890</v>
      </c>
      <c r="N56" s="127">
        <f t="shared" si="101"/>
        <v>1950</v>
      </c>
      <c r="O56" s="128">
        <f t="shared" si="102"/>
        <v>2000</v>
      </c>
      <c r="P56" s="12">
        <f t="shared" si="3"/>
        <v>0</v>
      </c>
      <c r="S56" s="106"/>
      <c r="AG56" s="110">
        <v>218</v>
      </c>
      <c r="AH56" s="111">
        <f t="shared" si="4"/>
        <v>1.0328947368421053</v>
      </c>
      <c r="AI56" s="111">
        <f t="shared" si="5"/>
        <v>1.0318471337579618</v>
      </c>
      <c r="AJ56" s="111">
        <f t="shared" si="6"/>
        <v>1.037037037037037</v>
      </c>
      <c r="AK56" s="111">
        <f t="shared" si="7"/>
        <v>1.0297619047619047</v>
      </c>
      <c r="AL56" s="111">
        <f t="shared" si="8"/>
        <v>1.0346820809248556</v>
      </c>
      <c r="AM56" s="111">
        <f t="shared" si="9"/>
        <v>1.0279329608938548</v>
      </c>
      <c r="AN56" s="111">
        <f t="shared" si="10"/>
        <v>1.0271739130434783</v>
      </c>
      <c r="AO56" s="111">
        <f t="shared" si="11"/>
        <v>1.0317460317460319</v>
      </c>
      <c r="AP56" s="111">
        <f t="shared" si="12"/>
        <v>1.0256410256410255</v>
      </c>
      <c r="AQ56" s="112">
        <f t="shared" si="25"/>
        <v>0.54</v>
      </c>
      <c r="AR56" s="212">
        <f t="shared" si="103"/>
        <v>0.75000000000000011</v>
      </c>
      <c r="AS56" s="212">
        <v>0.72</v>
      </c>
      <c r="AU56" s="110">
        <f t="shared" si="26"/>
        <v>420</v>
      </c>
      <c r="AV56" s="110">
        <f t="shared" si="27"/>
        <v>1520</v>
      </c>
      <c r="AW56" s="110">
        <f t="shared" si="28"/>
        <v>1570</v>
      </c>
      <c r="AX56" s="110">
        <f t="shared" si="29"/>
        <v>1620</v>
      </c>
      <c r="AY56" s="110">
        <f t="shared" si="30"/>
        <v>1680</v>
      </c>
      <c r="AZ56" s="110">
        <f t="shared" si="31"/>
        <v>1730</v>
      </c>
      <c r="BA56" s="110">
        <f t="shared" si="32"/>
        <v>1790</v>
      </c>
      <c r="BB56" s="110">
        <f t="shared" si="33"/>
        <v>1840</v>
      </c>
      <c r="BC56" s="110">
        <f t="shared" si="34"/>
        <v>1890</v>
      </c>
      <c r="BD56" s="110">
        <f t="shared" si="35"/>
        <v>1950</v>
      </c>
      <c r="BE56" s="110">
        <f t="shared" si="36"/>
        <v>2000</v>
      </c>
      <c r="BF56" s="217">
        <v>1420</v>
      </c>
      <c r="BG56" s="217">
        <f t="shared" si="37"/>
        <v>2200</v>
      </c>
      <c r="BH56" s="218">
        <f t="shared" si="38"/>
        <v>0.54929577464788726</v>
      </c>
      <c r="BI56" s="215">
        <f t="shared" si="13"/>
        <v>910.77799999999979</v>
      </c>
      <c r="BJ56" s="216">
        <f t="shared" si="39"/>
        <v>1289.2220000000002</v>
      </c>
      <c r="BK56" s="202">
        <v>1.99</v>
      </c>
      <c r="BL56" s="254">
        <f t="shared" si="40"/>
        <v>875.6</v>
      </c>
      <c r="BM56" s="202">
        <v>1.01</v>
      </c>
      <c r="BN56" s="255">
        <f t="shared" si="14"/>
        <v>121.2</v>
      </c>
      <c r="BO56" s="203">
        <v>13.94</v>
      </c>
      <c r="BP56" s="222">
        <f t="shared" si="41"/>
        <v>46.001999999999995</v>
      </c>
      <c r="BQ56" s="176"/>
      <c r="BR56" s="222">
        <f t="shared" si="42"/>
        <v>0</v>
      </c>
      <c r="BS56" s="176">
        <v>0.5</v>
      </c>
      <c r="BT56" s="222">
        <f t="shared" si="43"/>
        <v>37.5</v>
      </c>
      <c r="BU56" s="197">
        <v>70</v>
      </c>
      <c r="BV56" s="180">
        <v>4</v>
      </c>
      <c r="BW56" s="226">
        <f t="shared" si="44"/>
        <v>48.92</v>
      </c>
      <c r="BX56" s="180"/>
      <c r="BY56" s="226">
        <f t="shared" si="45"/>
        <v>0</v>
      </c>
      <c r="BZ56" s="180"/>
      <c r="CA56" s="225">
        <f t="shared" si="46"/>
        <v>0</v>
      </c>
      <c r="CB56" s="180">
        <v>1</v>
      </c>
      <c r="CC56" s="226">
        <f t="shared" si="47"/>
        <v>90</v>
      </c>
      <c r="CE56" s="12">
        <f t="shared" si="48"/>
        <v>0.93230769230769228</v>
      </c>
    </row>
    <row r="57" spans="1:83" ht="12.75" customHeight="1" thickBot="1">
      <c r="A57" s="318"/>
      <c r="B57" s="38" t="s">
        <v>75</v>
      </c>
      <c r="C57" s="140"/>
      <c r="D57" s="230">
        <f t="shared" si="50"/>
        <v>2270</v>
      </c>
      <c r="E57" s="39">
        <v>460</v>
      </c>
      <c r="F57" s="126">
        <f t="shared" si="93"/>
        <v>1620</v>
      </c>
      <c r="G57" s="127">
        <f t="shared" si="94"/>
        <v>1680</v>
      </c>
      <c r="H57" s="127">
        <f t="shared" si="95"/>
        <v>1730</v>
      </c>
      <c r="I57" s="127">
        <f t="shared" si="96"/>
        <v>1790</v>
      </c>
      <c r="J57" s="127">
        <f t="shared" si="97"/>
        <v>1850</v>
      </c>
      <c r="K57" s="127">
        <f t="shared" si="98"/>
        <v>1910</v>
      </c>
      <c r="L57" s="127">
        <f t="shared" si="99"/>
        <v>1960</v>
      </c>
      <c r="M57" s="127">
        <f t="shared" si="100"/>
        <v>2020</v>
      </c>
      <c r="N57" s="127">
        <f t="shared" si="101"/>
        <v>2080</v>
      </c>
      <c r="O57" s="128">
        <f t="shared" si="102"/>
        <v>2140</v>
      </c>
      <c r="P57" s="12">
        <f t="shared" si="3"/>
        <v>0</v>
      </c>
      <c r="S57" s="106"/>
      <c r="AG57" s="110">
        <v>219</v>
      </c>
      <c r="AH57" s="111">
        <f t="shared" si="4"/>
        <v>1.037037037037037</v>
      </c>
      <c r="AI57" s="111">
        <f t="shared" si="5"/>
        <v>1.0297619047619047</v>
      </c>
      <c r="AJ57" s="111">
        <f t="shared" si="6"/>
        <v>1.0346820809248556</v>
      </c>
      <c r="AK57" s="111">
        <f t="shared" si="7"/>
        <v>1.0335195530726258</v>
      </c>
      <c r="AL57" s="111">
        <f t="shared" si="8"/>
        <v>1.0324324324324323</v>
      </c>
      <c r="AM57" s="111">
        <f t="shared" si="9"/>
        <v>1.0261780104712042</v>
      </c>
      <c r="AN57" s="111">
        <f t="shared" si="10"/>
        <v>1.0306122448979591</v>
      </c>
      <c r="AO57" s="111">
        <f t="shared" si="11"/>
        <v>1.0297029702970297</v>
      </c>
      <c r="AP57" s="111">
        <f t="shared" si="12"/>
        <v>1.0288461538461537</v>
      </c>
      <c r="AQ57" s="112">
        <f t="shared" si="25"/>
        <v>0.57600000000000007</v>
      </c>
      <c r="AR57" s="212">
        <f t="shared" si="103"/>
        <v>0.80000000000000016</v>
      </c>
      <c r="AS57" s="212">
        <v>0.72</v>
      </c>
      <c r="AU57" s="110">
        <f t="shared" si="26"/>
        <v>450</v>
      </c>
      <c r="AV57" s="110">
        <f t="shared" si="27"/>
        <v>1620</v>
      </c>
      <c r="AW57" s="110">
        <f t="shared" si="28"/>
        <v>1680</v>
      </c>
      <c r="AX57" s="110">
        <f t="shared" si="29"/>
        <v>1730</v>
      </c>
      <c r="AY57" s="110">
        <f t="shared" si="30"/>
        <v>1790</v>
      </c>
      <c r="AZ57" s="110">
        <f t="shared" si="31"/>
        <v>1850</v>
      </c>
      <c r="BA57" s="110">
        <f t="shared" si="32"/>
        <v>1910</v>
      </c>
      <c r="BB57" s="110">
        <f t="shared" si="33"/>
        <v>1960</v>
      </c>
      <c r="BC57" s="110">
        <f t="shared" si="34"/>
        <v>2020</v>
      </c>
      <c r="BD57" s="110">
        <f t="shared" si="35"/>
        <v>2080</v>
      </c>
      <c r="BE57" s="110">
        <f t="shared" si="36"/>
        <v>2140</v>
      </c>
      <c r="BF57" s="217">
        <v>1470</v>
      </c>
      <c r="BG57" s="217">
        <f t="shared" si="37"/>
        <v>2270</v>
      </c>
      <c r="BH57" s="218">
        <f t="shared" si="38"/>
        <v>0.54421768707482987</v>
      </c>
      <c r="BI57" s="215">
        <f t="shared" si="13"/>
        <v>935.32999999999993</v>
      </c>
      <c r="BJ57" s="216">
        <f t="shared" si="39"/>
        <v>1334.67</v>
      </c>
      <c r="BK57" s="202">
        <v>2.0699999999999998</v>
      </c>
      <c r="BL57" s="254">
        <f t="shared" si="40"/>
        <v>910.8</v>
      </c>
      <c r="BM57" s="202">
        <v>1.08</v>
      </c>
      <c r="BN57" s="255">
        <f t="shared" si="14"/>
        <v>129.60000000000002</v>
      </c>
      <c r="BO57" s="203">
        <v>14.5</v>
      </c>
      <c r="BP57" s="222">
        <f t="shared" si="41"/>
        <v>47.849999999999994</v>
      </c>
      <c r="BQ57" s="176"/>
      <c r="BR57" s="222">
        <f t="shared" si="42"/>
        <v>0</v>
      </c>
      <c r="BS57" s="176">
        <v>0.5</v>
      </c>
      <c r="BT57" s="222">
        <f t="shared" si="43"/>
        <v>37.5</v>
      </c>
      <c r="BU57" s="197">
        <v>70</v>
      </c>
      <c r="BV57" s="180">
        <v>4</v>
      </c>
      <c r="BW57" s="224">
        <f t="shared" si="44"/>
        <v>48.92</v>
      </c>
      <c r="BX57" s="180"/>
      <c r="BY57" s="224">
        <f t="shared" si="45"/>
        <v>0</v>
      </c>
      <c r="BZ57" s="180"/>
      <c r="CA57" s="225">
        <f t="shared" si="46"/>
        <v>0</v>
      </c>
      <c r="CB57" s="180">
        <v>1</v>
      </c>
      <c r="CC57" s="224">
        <f t="shared" si="47"/>
        <v>90</v>
      </c>
      <c r="CE57" s="12">
        <f t="shared" si="48"/>
        <v>0.99692307692307691</v>
      </c>
    </row>
    <row r="58" spans="1:83" ht="12.75" customHeight="1" thickBot="1">
      <c r="A58" s="318"/>
      <c r="B58" s="38" t="s">
        <v>76</v>
      </c>
      <c r="C58" s="140"/>
      <c r="D58" s="230">
        <f t="shared" si="50"/>
        <v>2350</v>
      </c>
      <c r="E58" s="39">
        <v>490</v>
      </c>
      <c r="F58" s="126">
        <f t="shared" si="93"/>
        <v>1720</v>
      </c>
      <c r="G58" s="127">
        <f t="shared" si="94"/>
        <v>1780</v>
      </c>
      <c r="H58" s="127">
        <f t="shared" si="95"/>
        <v>1840</v>
      </c>
      <c r="I58" s="127">
        <f t="shared" si="96"/>
        <v>1900</v>
      </c>
      <c r="J58" s="127">
        <f t="shared" si="97"/>
        <v>1960</v>
      </c>
      <c r="K58" s="127">
        <f t="shared" si="98"/>
        <v>2020</v>
      </c>
      <c r="L58" s="127">
        <f t="shared" si="99"/>
        <v>2090</v>
      </c>
      <c r="M58" s="127">
        <f t="shared" si="100"/>
        <v>2150</v>
      </c>
      <c r="N58" s="127">
        <f t="shared" si="101"/>
        <v>2210</v>
      </c>
      <c r="O58" s="128">
        <f t="shared" si="102"/>
        <v>2270</v>
      </c>
      <c r="P58" s="12">
        <f t="shared" si="3"/>
        <v>0</v>
      </c>
      <c r="S58" s="106"/>
      <c r="AG58" s="110">
        <v>220</v>
      </c>
      <c r="AH58" s="111">
        <f t="shared" si="4"/>
        <v>1.0348837209302326</v>
      </c>
      <c r="AI58" s="111">
        <f t="shared" si="5"/>
        <v>1.0337078651685394</v>
      </c>
      <c r="AJ58" s="111">
        <f t="shared" si="6"/>
        <v>1.0326086956521738</v>
      </c>
      <c r="AK58" s="111">
        <f t="shared" si="7"/>
        <v>1.0315789473684212</v>
      </c>
      <c r="AL58" s="111">
        <f t="shared" si="8"/>
        <v>1.0306122448979591</v>
      </c>
      <c r="AM58" s="111">
        <f t="shared" si="9"/>
        <v>1.0346534653465347</v>
      </c>
      <c r="AN58" s="111">
        <f t="shared" si="10"/>
        <v>1.0287081339712918</v>
      </c>
      <c r="AO58" s="111">
        <f t="shared" si="11"/>
        <v>1.027906976744186</v>
      </c>
      <c r="AP58" s="111">
        <f t="shared" si="12"/>
        <v>1.0271493212669682</v>
      </c>
      <c r="AQ58" s="112">
        <f t="shared" si="25"/>
        <v>0.6120000000000001</v>
      </c>
      <c r="AR58" s="212">
        <f t="shared" si="103"/>
        <v>0.8500000000000002</v>
      </c>
      <c r="AS58" s="212">
        <v>0.72</v>
      </c>
      <c r="AU58" s="110">
        <f t="shared" si="26"/>
        <v>480</v>
      </c>
      <c r="AV58" s="110">
        <f t="shared" si="27"/>
        <v>1720</v>
      </c>
      <c r="AW58" s="110">
        <f t="shared" si="28"/>
        <v>1780</v>
      </c>
      <c r="AX58" s="110">
        <f t="shared" si="29"/>
        <v>1840</v>
      </c>
      <c r="AY58" s="110">
        <f t="shared" si="30"/>
        <v>1900</v>
      </c>
      <c r="AZ58" s="110">
        <f t="shared" si="31"/>
        <v>1960</v>
      </c>
      <c r="BA58" s="110">
        <f t="shared" si="32"/>
        <v>2020</v>
      </c>
      <c r="BB58" s="110">
        <f t="shared" si="33"/>
        <v>2090</v>
      </c>
      <c r="BC58" s="110">
        <f t="shared" si="34"/>
        <v>2150</v>
      </c>
      <c r="BD58" s="110">
        <f t="shared" si="35"/>
        <v>2210</v>
      </c>
      <c r="BE58" s="110">
        <f t="shared" si="36"/>
        <v>2270</v>
      </c>
      <c r="BF58" s="217">
        <v>1510</v>
      </c>
      <c r="BG58" s="217">
        <f t="shared" si="37"/>
        <v>2350</v>
      </c>
      <c r="BH58" s="218">
        <f t="shared" si="38"/>
        <v>0.55629139072847678</v>
      </c>
      <c r="BI58" s="215">
        <f t="shared" si="13"/>
        <v>970.04700000000003</v>
      </c>
      <c r="BJ58" s="216">
        <f t="shared" si="39"/>
        <v>1379.953</v>
      </c>
      <c r="BK58" s="202">
        <v>2.15</v>
      </c>
      <c r="BL58" s="254">
        <f t="shared" si="40"/>
        <v>946</v>
      </c>
      <c r="BM58" s="202">
        <v>1.1499999999999999</v>
      </c>
      <c r="BN58" s="255">
        <f t="shared" si="14"/>
        <v>138</v>
      </c>
      <c r="BO58" s="203">
        <v>15.01</v>
      </c>
      <c r="BP58" s="222">
        <f t="shared" si="41"/>
        <v>49.532999999999994</v>
      </c>
      <c r="BQ58" s="176"/>
      <c r="BR58" s="222">
        <f t="shared" si="42"/>
        <v>0</v>
      </c>
      <c r="BS58" s="176">
        <v>0.5</v>
      </c>
      <c r="BT58" s="222">
        <f t="shared" si="43"/>
        <v>37.5</v>
      </c>
      <c r="BU58" s="197">
        <v>70</v>
      </c>
      <c r="BV58" s="180">
        <v>4</v>
      </c>
      <c r="BW58" s="225">
        <f t="shared" si="44"/>
        <v>48.92</v>
      </c>
      <c r="BX58" s="180"/>
      <c r="BY58" s="225">
        <f t="shared" si="45"/>
        <v>0</v>
      </c>
      <c r="BZ58" s="180"/>
      <c r="CA58" s="225">
        <f t="shared" si="46"/>
        <v>0</v>
      </c>
      <c r="CB58" s="180">
        <v>1</v>
      </c>
      <c r="CC58" s="225">
        <f t="shared" si="47"/>
        <v>90</v>
      </c>
      <c r="CE58" s="12">
        <f t="shared" si="48"/>
        <v>1.0615384615384613</v>
      </c>
    </row>
    <row r="59" spans="1:83" ht="12.75" customHeight="1" thickBot="1">
      <c r="A59" s="319"/>
      <c r="B59" s="34" t="s">
        <v>52</v>
      </c>
      <c r="C59" s="141"/>
      <c r="D59" s="231">
        <f t="shared" si="50"/>
        <v>2430</v>
      </c>
      <c r="E59" s="35">
        <v>520</v>
      </c>
      <c r="F59" s="143">
        <f t="shared" si="93"/>
        <v>1820</v>
      </c>
      <c r="G59" s="144">
        <f t="shared" si="94"/>
        <v>1880</v>
      </c>
      <c r="H59" s="144">
        <f t="shared" si="95"/>
        <v>1950</v>
      </c>
      <c r="I59" s="144">
        <f t="shared" si="96"/>
        <v>2010</v>
      </c>
      <c r="J59" s="144">
        <f t="shared" si="97"/>
        <v>2080</v>
      </c>
      <c r="K59" s="144">
        <f t="shared" si="98"/>
        <v>2140</v>
      </c>
      <c r="L59" s="144">
        <f t="shared" si="99"/>
        <v>2210</v>
      </c>
      <c r="M59" s="144">
        <f t="shared" si="100"/>
        <v>2270</v>
      </c>
      <c r="N59" s="144">
        <f t="shared" si="101"/>
        <v>2340</v>
      </c>
      <c r="O59" s="145">
        <f t="shared" si="102"/>
        <v>2400</v>
      </c>
      <c r="P59" s="12">
        <f t="shared" ref="P59:P90" si="104">IF($B$14=$F$24,(D59+F59)*C59)+IF($B$14=$G$24,(D59+G59)*C59)+IF($B$14=$H$24,(D59+H59)*C59)+IF($B$14=$I$24,(D59+I59)*C59)+IF($B$14=$J$24,(D59+J59)*C59)+IF($B$14=$K$24,(D59+K59)*C59)+IF($B$14=$L$24,(D59+L59)*C59)+IF($B$14=$N$24,(D59+N59)*C59)+IF($B$14=$O$24,(D59+O59)*C59)+IF($B$14=$U$13,(D59+E59)*C59)+IF($B$14=$M$24,(D59+M59)*C59)</f>
        <v>0</v>
      </c>
      <c r="S59" s="106"/>
      <c r="AG59" s="110">
        <v>221</v>
      </c>
      <c r="AH59" s="111">
        <f t="shared" ref="AH59:AH90" si="105">G59/F59</f>
        <v>1.0329670329670331</v>
      </c>
      <c r="AI59" s="111">
        <f t="shared" ref="AI59:AI90" si="106">H59/G59</f>
        <v>1.0372340425531914</v>
      </c>
      <c r="AJ59" s="111">
        <f t="shared" ref="AJ59:AJ90" si="107">I59/H59</f>
        <v>1.0307692307692307</v>
      </c>
      <c r="AK59" s="111">
        <f t="shared" ref="AK59:AK90" si="108">J59/I59</f>
        <v>1.0348258706467661</v>
      </c>
      <c r="AL59" s="111">
        <f t="shared" ref="AL59:AL90" si="109">K59/J59</f>
        <v>1.0288461538461537</v>
      </c>
      <c r="AM59" s="111">
        <f t="shared" ref="AM59:AM90" si="110">L59/K59</f>
        <v>1.0327102803738317</v>
      </c>
      <c r="AN59" s="111">
        <f t="shared" ref="AN59:AN90" si="111">M59/L59</f>
        <v>1.0271493212669682</v>
      </c>
      <c r="AO59" s="111">
        <f t="shared" ref="AO59:AO90" si="112">N59/M59</f>
        <v>1.0308370044052864</v>
      </c>
      <c r="AP59" s="111">
        <f t="shared" ref="AP59:AP90" si="113">O59/N59</f>
        <v>1.0256410256410255</v>
      </c>
      <c r="AQ59" s="112">
        <f t="shared" si="25"/>
        <v>0.64800000000000013</v>
      </c>
      <c r="AR59" s="212">
        <f t="shared" si="103"/>
        <v>0.90000000000000024</v>
      </c>
      <c r="AS59" s="212">
        <v>0.72</v>
      </c>
      <c r="AU59" s="110">
        <f t="shared" si="26"/>
        <v>500</v>
      </c>
      <c r="AV59" s="110">
        <f t="shared" si="27"/>
        <v>1820</v>
      </c>
      <c r="AW59" s="110">
        <f t="shared" si="28"/>
        <v>1880</v>
      </c>
      <c r="AX59" s="110">
        <f t="shared" si="29"/>
        <v>1950</v>
      </c>
      <c r="AY59" s="110">
        <f t="shared" si="30"/>
        <v>2010</v>
      </c>
      <c r="AZ59" s="110">
        <f t="shared" si="31"/>
        <v>2080</v>
      </c>
      <c r="BA59" s="110">
        <f t="shared" si="32"/>
        <v>2140</v>
      </c>
      <c r="BB59" s="110">
        <f t="shared" si="33"/>
        <v>2210</v>
      </c>
      <c r="BC59" s="110">
        <f t="shared" si="34"/>
        <v>2270</v>
      </c>
      <c r="BD59" s="110">
        <f t="shared" si="35"/>
        <v>2340</v>
      </c>
      <c r="BE59" s="110">
        <f t="shared" si="36"/>
        <v>2400</v>
      </c>
      <c r="BF59" s="217">
        <v>1560</v>
      </c>
      <c r="BG59" s="217">
        <f t="shared" si="37"/>
        <v>2430</v>
      </c>
      <c r="BH59" s="218">
        <f t="shared" si="38"/>
        <v>0.55769230769230771</v>
      </c>
      <c r="BI59" s="215">
        <f t="shared" ref="BI59:BI90" si="114">BG59-BJ59</f>
        <v>1004.6649999999997</v>
      </c>
      <c r="BJ59" s="216">
        <f t="shared" si="39"/>
        <v>1425.3350000000003</v>
      </c>
      <c r="BK59" s="202">
        <v>2.23</v>
      </c>
      <c r="BL59" s="254">
        <f t="shared" si="40"/>
        <v>981.2</v>
      </c>
      <c r="BM59" s="202">
        <v>1.22</v>
      </c>
      <c r="BN59" s="255">
        <f t="shared" si="14"/>
        <v>146.4</v>
      </c>
      <c r="BO59" s="203">
        <v>15.55</v>
      </c>
      <c r="BP59" s="222">
        <f t="shared" si="41"/>
        <v>51.314999999999998</v>
      </c>
      <c r="BQ59" s="176"/>
      <c r="BR59" s="222">
        <f t="shared" si="42"/>
        <v>0</v>
      </c>
      <c r="BS59" s="176">
        <v>0.5</v>
      </c>
      <c r="BT59" s="222">
        <f t="shared" si="43"/>
        <v>37.5</v>
      </c>
      <c r="BU59" s="197">
        <v>70</v>
      </c>
      <c r="BV59" s="180">
        <v>4</v>
      </c>
      <c r="BW59" s="225">
        <f t="shared" si="44"/>
        <v>48.92</v>
      </c>
      <c r="BX59" s="180"/>
      <c r="BY59" s="225">
        <f t="shared" si="45"/>
        <v>0</v>
      </c>
      <c r="BZ59" s="180"/>
      <c r="CA59" s="225">
        <f t="shared" si="46"/>
        <v>0</v>
      </c>
      <c r="CB59" s="180">
        <v>1</v>
      </c>
      <c r="CC59" s="225">
        <f t="shared" si="47"/>
        <v>90</v>
      </c>
      <c r="CE59" s="12">
        <f t="shared" si="48"/>
        <v>1.1261538461538461</v>
      </c>
    </row>
    <row r="60" spans="1:83" ht="12.75" customHeight="1" thickBot="1">
      <c r="A60" s="298"/>
      <c r="B60" s="32" t="s">
        <v>77</v>
      </c>
      <c r="C60" s="76"/>
      <c r="D60" s="235">
        <f t="shared" si="50"/>
        <v>1890</v>
      </c>
      <c r="E60" s="113">
        <v>170</v>
      </c>
      <c r="F60" s="147">
        <f t="shared" si="93"/>
        <v>610</v>
      </c>
      <c r="G60" s="148">
        <f t="shared" si="94"/>
        <v>630</v>
      </c>
      <c r="H60" s="148">
        <f t="shared" si="95"/>
        <v>650</v>
      </c>
      <c r="I60" s="148">
        <f t="shared" si="96"/>
        <v>670</v>
      </c>
      <c r="J60" s="148">
        <f t="shared" si="97"/>
        <v>700</v>
      </c>
      <c r="K60" s="148">
        <f t="shared" si="98"/>
        <v>720</v>
      </c>
      <c r="L60" s="148">
        <f t="shared" si="99"/>
        <v>740</v>
      </c>
      <c r="M60" s="148">
        <f t="shared" si="100"/>
        <v>760</v>
      </c>
      <c r="N60" s="148">
        <f t="shared" si="101"/>
        <v>780</v>
      </c>
      <c r="O60" s="50">
        <f t="shared" si="102"/>
        <v>800</v>
      </c>
      <c r="P60" s="12">
        <f t="shared" si="104"/>
        <v>0</v>
      </c>
      <c r="S60" s="106"/>
      <c r="AG60" s="110">
        <v>222</v>
      </c>
      <c r="AH60" s="111">
        <f t="shared" si="105"/>
        <v>1.0327868852459017</v>
      </c>
      <c r="AI60" s="111">
        <f t="shared" si="106"/>
        <v>1.0317460317460319</v>
      </c>
      <c r="AJ60" s="111">
        <f t="shared" si="107"/>
        <v>1.0307692307692307</v>
      </c>
      <c r="AK60" s="111">
        <f t="shared" si="108"/>
        <v>1.044776119402985</v>
      </c>
      <c r="AL60" s="111">
        <f t="shared" si="109"/>
        <v>1.0285714285714285</v>
      </c>
      <c r="AM60" s="111">
        <f t="shared" si="110"/>
        <v>1.0277777777777777</v>
      </c>
      <c r="AN60" s="111">
        <f t="shared" si="111"/>
        <v>1.027027027027027</v>
      </c>
      <c r="AO60" s="111">
        <f t="shared" si="112"/>
        <v>1.0263157894736843</v>
      </c>
      <c r="AP60" s="111">
        <f t="shared" si="113"/>
        <v>1.0256410256410255</v>
      </c>
      <c r="AQ60" s="112">
        <f t="shared" si="25"/>
        <v>0.216</v>
      </c>
      <c r="AR60" s="212">
        <v>0.3</v>
      </c>
      <c r="AS60" s="212">
        <v>0.72</v>
      </c>
      <c r="AU60" s="110">
        <f t="shared" si="26"/>
        <v>180</v>
      </c>
      <c r="AV60" s="110">
        <f t="shared" si="27"/>
        <v>610</v>
      </c>
      <c r="AW60" s="110">
        <f t="shared" si="28"/>
        <v>630</v>
      </c>
      <c r="AX60" s="110">
        <f t="shared" si="29"/>
        <v>650</v>
      </c>
      <c r="AY60" s="110">
        <f t="shared" si="30"/>
        <v>670</v>
      </c>
      <c r="AZ60" s="110">
        <f t="shared" si="31"/>
        <v>700</v>
      </c>
      <c r="BA60" s="110">
        <f t="shared" si="32"/>
        <v>720</v>
      </c>
      <c r="BB60" s="110">
        <f t="shared" si="33"/>
        <v>740</v>
      </c>
      <c r="BC60" s="110">
        <f t="shared" si="34"/>
        <v>760</v>
      </c>
      <c r="BD60" s="110">
        <f t="shared" si="35"/>
        <v>780</v>
      </c>
      <c r="BE60" s="110">
        <f t="shared" si="36"/>
        <v>800</v>
      </c>
      <c r="BF60" s="217">
        <v>1290</v>
      </c>
      <c r="BG60" s="217">
        <f t="shared" si="37"/>
        <v>1890</v>
      </c>
      <c r="BH60" s="218">
        <f t="shared" si="38"/>
        <v>0.46511627906976738</v>
      </c>
      <c r="BI60" s="215">
        <f t="shared" si="114"/>
        <v>780.89400000000023</v>
      </c>
      <c r="BJ60" s="216">
        <f t="shared" si="39"/>
        <v>1109.1059999999998</v>
      </c>
      <c r="BK60" s="202">
        <v>1.66</v>
      </c>
      <c r="BL60" s="254">
        <f t="shared" si="40"/>
        <v>730.4</v>
      </c>
      <c r="BM60" s="202">
        <v>0.49</v>
      </c>
      <c r="BN60" s="255">
        <f t="shared" si="14"/>
        <v>58.8</v>
      </c>
      <c r="BO60" s="203">
        <v>9.82</v>
      </c>
      <c r="BP60" s="222">
        <f t="shared" si="41"/>
        <v>32.405999999999999</v>
      </c>
      <c r="BQ60" s="176"/>
      <c r="BR60" s="222">
        <f t="shared" si="42"/>
        <v>0</v>
      </c>
      <c r="BS60" s="176">
        <v>0.5</v>
      </c>
      <c r="BT60" s="222">
        <f t="shared" si="43"/>
        <v>37.5</v>
      </c>
      <c r="BU60" s="197">
        <v>70</v>
      </c>
      <c r="BV60" s="180"/>
      <c r="BW60" s="225">
        <f t="shared" si="44"/>
        <v>0</v>
      </c>
      <c r="BX60" s="180"/>
      <c r="BY60" s="225">
        <f t="shared" si="45"/>
        <v>0</v>
      </c>
      <c r="BZ60" s="180"/>
      <c r="CA60" s="225">
        <f t="shared" si="46"/>
        <v>0</v>
      </c>
      <c r="CB60" s="180">
        <v>2</v>
      </c>
      <c r="CC60" s="225">
        <f t="shared" si="47"/>
        <v>180</v>
      </c>
      <c r="CE60" s="12">
        <f t="shared" si="48"/>
        <v>0.4523076923076923</v>
      </c>
    </row>
    <row r="61" spans="1:83" ht="12.75" customHeight="1" thickBot="1">
      <c r="A61" s="299"/>
      <c r="B61" s="38" t="s">
        <v>78</v>
      </c>
      <c r="C61" s="79"/>
      <c r="D61" s="230">
        <f t="shared" si="50"/>
        <v>1960</v>
      </c>
      <c r="E61" s="142">
        <v>200</v>
      </c>
      <c r="F61" s="149">
        <f t="shared" ref="F61:F72" si="115">AV61</f>
        <v>710</v>
      </c>
      <c r="G61" s="146">
        <f t="shared" ref="G61:G72" si="116">AW61</f>
        <v>740</v>
      </c>
      <c r="H61" s="146">
        <f t="shared" ref="H61:H72" si="117">AX61</f>
        <v>760</v>
      </c>
      <c r="I61" s="146">
        <f t="shared" ref="I61:I72" si="118">AY61</f>
        <v>790</v>
      </c>
      <c r="J61" s="146">
        <f t="shared" ref="J61:J72" si="119">AZ61</f>
        <v>810</v>
      </c>
      <c r="K61" s="146">
        <f t="shared" ref="K61:K72" si="120">BA61</f>
        <v>840</v>
      </c>
      <c r="L61" s="146">
        <f t="shared" ref="L61:L72" si="121">BB61</f>
        <v>860</v>
      </c>
      <c r="M61" s="146">
        <f t="shared" ref="M61:M72" si="122">BC61</f>
        <v>890</v>
      </c>
      <c r="N61" s="146">
        <f t="shared" ref="N61:N72" si="123">BD61</f>
        <v>910</v>
      </c>
      <c r="O61" s="53">
        <f t="shared" ref="O61:O72" si="124">BE61</f>
        <v>940</v>
      </c>
      <c r="P61" s="12">
        <f t="shared" si="104"/>
        <v>0</v>
      </c>
      <c r="S61" s="106"/>
      <c r="AG61" s="110">
        <v>223</v>
      </c>
      <c r="AH61" s="111">
        <f t="shared" si="105"/>
        <v>1.0422535211267605</v>
      </c>
      <c r="AI61" s="111">
        <f t="shared" si="106"/>
        <v>1.027027027027027</v>
      </c>
      <c r="AJ61" s="111">
        <f t="shared" si="107"/>
        <v>1.0394736842105263</v>
      </c>
      <c r="AK61" s="111">
        <f t="shared" si="108"/>
        <v>1.0253164556962024</v>
      </c>
      <c r="AL61" s="111">
        <f t="shared" si="109"/>
        <v>1.037037037037037</v>
      </c>
      <c r="AM61" s="111">
        <f t="shared" si="110"/>
        <v>1.0238095238095237</v>
      </c>
      <c r="AN61" s="111">
        <f t="shared" si="111"/>
        <v>1.0348837209302326</v>
      </c>
      <c r="AO61" s="111">
        <f t="shared" si="112"/>
        <v>1.0224719101123596</v>
      </c>
      <c r="AP61" s="111">
        <f t="shared" si="113"/>
        <v>1.0329670329670331</v>
      </c>
      <c r="AQ61" s="112">
        <f t="shared" si="25"/>
        <v>0.252</v>
      </c>
      <c r="AR61" s="212">
        <f>AR60+0.05</f>
        <v>0.35</v>
      </c>
      <c r="AS61" s="212">
        <v>0.72</v>
      </c>
      <c r="AU61" s="110">
        <f t="shared" si="26"/>
        <v>210</v>
      </c>
      <c r="AV61" s="110">
        <f t="shared" si="27"/>
        <v>710</v>
      </c>
      <c r="AW61" s="110">
        <f t="shared" si="28"/>
        <v>740</v>
      </c>
      <c r="AX61" s="110">
        <f t="shared" si="29"/>
        <v>760</v>
      </c>
      <c r="AY61" s="110">
        <f t="shared" si="30"/>
        <v>790</v>
      </c>
      <c r="AZ61" s="110">
        <f t="shared" si="31"/>
        <v>810</v>
      </c>
      <c r="BA61" s="110">
        <f t="shared" si="32"/>
        <v>840</v>
      </c>
      <c r="BB61" s="110">
        <f t="shared" si="33"/>
        <v>860</v>
      </c>
      <c r="BC61" s="110">
        <f t="shared" si="34"/>
        <v>890</v>
      </c>
      <c r="BD61" s="110">
        <f t="shared" si="35"/>
        <v>910</v>
      </c>
      <c r="BE61" s="110">
        <f t="shared" si="36"/>
        <v>940</v>
      </c>
      <c r="BF61" s="217">
        <v>1360</v>
      </c>
      <c r="BG61" s="217">
        <f t="shared" si="37"/>
        <v>1960</v>
      </c>
      <c r="BH61" s="218">
        <f t="shared" si="38"/>
        <v>0.44117647058823528</v>
      </c>
      <c r="BI61" s="215">
        <f t="shared" si="114"/>
        <v>809.91199999999981</v>
      </c>
      <c r="BJ61" s="216">
        <f t="shared" si="39"/>
        <v>1150.0880000000002</v>
      </c>
      <c r="BK61" s="202">
        <v>1.73</v>
      </c>
      <c r="BL61" s="254">
        <f t="shared" si="40"/>
        <v>761.2</v>
      </c>
      <c r="BM61" s="202">
        <v>0.56000000000000005</v>
      </c>
      <c r="BN61" s="255">
        <f t="shared" si="14"/>
        <v>67.2</v>
      </c>
      <c r="BO61" s="203">
        <v>10.36</v>
      </c>
      <c r="BP61" s="222">
        <f t="shared" si="41"/>
        <v>34.187999999999995</v>
      </c>
      <c r="BQ61" s="176"/>
      <c r="BR61" s="222">
        <f t="shared" si="42"/>
        <v>0</v>
      </c>
      <c r="BS61" s="176">
        <v>0.5</v>
      </c>
      <c r="BT61" s="222">
        <f t="shared" si="43"/>
        <v>37.5</v>
      </c>
      <c r="BU61" s="197">
        <v>70</v>
      </c>
      <c r="BV61" s="180"/>
      <c r="BW61" s="225">
        <f t="shared" si="44"/>
        <v>0</v>
      </c>
      <c r="BX61" s="180"/>
      <c r="BY61" s="225">
        <f t="shared" si="45"/>
        <v>0</v>
      </c>
      <c r="BZ61" s="180"/>
      <c r="CA61" s="225">
        <f t="shared" si="46"/>
        <v>0</v>
      </c>
      <c r="CB61" s="180">
        <v>2</v>
      </c>
      <c r="CC61" s="226">
        <f t="shared" si="47"/>
        <v>180</v>
      </c>
      <c r="CE61" s="12">
        <f t="shared" si="48"/>
        <v>0.51692307692307693</v>
      </c>
    </row>
    <row r="62" spans="1:83" ht="12.75" customHeight="1" thickBot="1">
      <c r="A62" s="299"/>
      <c r="B62" s="38" t="s">
        <v>79</v>
      </c>
      <c r="C62" s="79"/>
      <c r="D62" s="230">
        <f t="shared" si="50"/>
        <v>2050</v>
      </c>
      <c r="E62" s="142">
        <v>230</v>
      </c>
      <c r="F62" s="149">
        <f t="shared" si="115"/>
        <v>810</v>
      </c>
      <c r="G62" s="146">
        <f t="shared" si="116"/>
        <v>840</v>
      </c>
      <c r="H62" s="146">
        <f t="shared" si="117"/>
        <v>870</v>
      </c>
      <c r="I62" s="146">
        <f t="shared" si="118"/>
        <v>900</v>
      </c>
      <c r="J62" s="146">
        <f t="shared" si="119"/>
        <v>930</v>
      </c>
      <c r="K62" s="146">
        <f t="shared" si="120"/>
        <v>960</v>
      </c>
      <c r="L62" s="146">
        <f t="shared" si="121"/>
        <v>980</v>
      </c>
      <c r="M62" s="146">
        <f t="shared" si="122"/>
        <v>1010</v>
      </c>
      <c r="N62" s="146">
        <f t="shared" si="123"/>
        <v>1040</v>
      </c>
      <c r="O62" s="53">
        <f t="shared" si="124"/>
        <v>1070</v>
      </c>
      <c r="P62" s="12">
        <f t="shared" si="104"/>
        <v>0</v>
      </c>
      <c r="S62" s="106"/>
      <c r="AG62" s="110">
        <v>224</v>
      </c>
      <c r="AH62" s="111">
        <f t="shared" si="105"/>
        <v>1.037037037037037</v>
      </c>
      <c r="AI62" s="111">
        <f t="shared" si="106"/>
        <v>1.0357142857142858</v>
      </c>
      <c r="AJ62" s="111">
        <f t="shared" si="107"/>
        <v>1.0344827586206897</v>
      </c>
      <c r="AK62" s="111">
        <f t="shared" si="108"/>
        <v>1.0333333333333334</v>
      </c>
      <c r="AL62" s="111">
        <f t="shared" si="109"/>
        <v>1.032258064516129</v>
      </c>
      <c r="AM62" s="111">
        <f t="shared" si="110"/>
        <v>1.0208333333333333</v>
      </c>
      <c r="AN62" s="111">
        <f t="shared" si="111"/>
        <v>1.0306122448979591</v>
      </c>
      <c r="AO62" s="111">
        <f t="shared" si="112"/>
        <v>1.0297029702970297</v>
      </c>
      <c r="AP62" s="111">
        <f t="shared" si="113"/>
        <v>1.0288461538461537</v>
      </c>
      <c r="AQ62" s="112">
        <f t="shared" si="25"/>
        <v>0.28799999999999998</v>
      </c>
      <c r="AR62" s="212">
        <f t="shared" ref="AR62:AR72" si="125">AR61+0.05</f>
        <v>0.39999999999999997</v>
      </c>
      <c r="AS62" s="212">
        <v>0.72</v>
      </c>
      <c r="AU62" s="110">
        <f t="shared" si="26"/>
        <v>240</v>
      </c>
      <c r="AV62" s="110">
        <f t="shared" si="27"/>
        <v>810</v>
      </c>
      <c r="AW62" s="110">
        <f t="shared" si="28"/>
        <v>840</v>
      </c>
      <c r="AX62" s="110">
        <f t="shared" si="29"/>
        <v>870</v>
      </c>
      <c r="AY62" s="110">
        <f t="shared" si="30"/>
        <v>900</v>
      </c>
      <c r="AZ62" s="110">
        <f t="shared" si="31"/>
        <v>930</v>
      </c>
      <c r="BA62" s="110">
        <f t="shared" si="32"/>
        <v>960</v>
      </c>
      <c r="BB62" s="110">
        <f t="shared" si="33"/>
        <v>980</v>
      </c>
      <c r="BC62" s="110">
        <f t="shared" si="34"/>
        <v>1010</v>
      </c>
      <c r="BD62" s="110">
        <f t="shared" si="35"/>
        <v>1040</v>
      </c>
      <c r="BE62" s="110">
        <f t="shared" si="36"/>
        <v>1070</v>
      </c>
      <c r="BF62" s="217">
        <v>1420</v>
      </c>
      <c r="BG62" s="217">
        <f t="shared" si="37"/>
        <v>2050</v>
      </c>
      <c r="BH62" s="218">
        <f t="shared" si="38"/>
        <v>0.44366197183098599</v>
      </c>
      <c r="BI62" s="215">
        <f t="shared" si="114"/>
        <v>846.93799999999987</v>
      </c>
      <c r="BJ62" s="216">
        <f t="shared" si="39"/>
        <v>1203.0620000000001</v>
      </c>
      <c r="BK62" s="202">
        <v>1.82</v>
      </c>
      <c r="BL62" s="254">
        <f t="shared" si="40"/>
        <v>800.80000000000007</v>
      </c>
      <c r="BM62" s="202">
        <v>0.65</v>
      </c>
      <c r="BN62" s="255">
        <f t="shared" si="14"/>
        <v>78</v>
      </c>
      <c r="BO62" s="203">
        <v>11.14</v>
      </c>
      <c r="BP62" s="222">
        <f t="shared" si="41"/>
        <v>36.762</v>
      </c>
      <c r="BQ62" s="176"/>
      <c r="BR62" s="222">
        <f t="shared" si="42"/>
        <v>0</v>
      </c>
      <c r="BS62" s="176">
        <v>0.5</v>
      </c>
      <c r="BT62" s="222">
        <f t="shared" si="43"/>
        <v>37.5</v>
      </c>
      <c r="BU62" s="197">
        <v>70</v>
      </c>
      <c r="BV62" s="180"/>
      <c r="BW62" s="226">
        <f t="shared" si="44"/>
        <v>0</v>
      </c>
      <c r="BX62" s="180"/>
      <c r="BY62" s="226">
        <f t="shared" si="45"/>
        <v>0</v>
      </c>
      <c r="BZ62" s="180"/>
      <c r="CA62" s="225">
        <f t="shared" si="46"/>
        <v>0</v>
      </c>
      <c r="CB62" s="180">
        <v>2</v>
      </c>
      <c r="CC62" s="224">
        <f t="shared" si="47"/>
        <v>180</v>
      </c>
      <c r="CE62" s="12">
        <f t="shared" si="48"/>
        <v>0.6</v>
      </c>
    </row>
    <row r="63" spans="1:83" ht="12.75" customHeight="1" thickBot="1">
      <c r="A63" s="299"/>
      <c r="B63" s="38" t="s">
        <v>80</v>
      </c>
      <c r="C63" s="79"/>
      <c r="D63" s="230">
        <f t="shared" si="50"/>
        <v>2130</v>
      </c>
      <c r="E63" s="142">
        <v>260</v>
      </c>
      <c r="F63" s="149">
        <f t="shared" si="115"/>
        <v>910</v>
      </c>
      <c r="G63" s="146">
        <f t="shared" si="116"/>
        <v>940</v>
      </c>
      <c r="H63" s="146">
        <f t="shared" si="117"/>
        <v>980</v>
      </c>
      <c r="I63" s="146">
        <f t="shared" si="118"/>
        <v>1010</v>
      </c>
      <c r="J63" s="146">
        <f t="shared" si="119"/>
        <v>1040</v>
      </c>
      <c r="K63" s="146">
        <f t="shared" si="120"/>
        <v>1070</v>
      </c>
      <c r="L63" s="146">
        <f t="shared" si="121"/>
        <v>1110</v>
      </c>
      <c r="M63" s="146">
        <f t="shared" si="122"/>
        <v>1140</v>
      </c>
      <c r="N63" s="146">
        <f t="shared" si="123"/>
        <v>1170</v>
      </c>
      <c r="O63" s="53">
        <f t="shared" si="124"/>
        <v>1200</v>
      </c>
      <c r="P63" s="12">
        <f t="shared" si="104"/>
        <v>0</v>
      </c>
      <c r="S63" s="106"/>
      <c r="AG63" s="110">
        <v>225</v>
      </c>
      <c r="AH63" s="111">
        <f t="shared" si="105"/>
        <v>1.0329670329670331</v>
      </c>
      <c r="AI63" s="111">
        <f t="shared" si="106"/>
        <v>1.0425531914893618</v>
      </c>
      <c r="AJ63" s="111">
        <f t="shared" si="107"/>
        <v>1.0306122448979591</v>
      </c>
      <c r="AK63" s="111">
        <f t="shared" si="108"/>
        <v>1.0297029702970297</v>
      </c>
      <c r="AL63" s="111">
        <f t="shared" si="109"/>
        <v>1.0288461538461537</v>
      </c>
      <c r="AM63" s="111">
        <f t="shared" si="110"/>
        <v>1.0373831775700935</v>
      </c>
      <c r="AN63" s="111">
        <f t="shared" si="111"/>
        <v>1.027027027027027</v>
      </c>
      <c r="AO63" s="111">
        <f t="shared" si="112"/>
        <v>1.0263157894736843</v>
      </c>
      <c r="AP63" s="111">
        <f t="shared" si="113"/>
        <v>1.0256410256410255</v>
      </c>
      <c r="AQ63" s="112">
        <f t="shared" si="25"/>
        <v>0.32399999999999995</v>
      </c>
      <c r="AR63" s="212">
        <f t="shared" si="125"/>
        <v>0.44999999999999996</v>
      </c>
      <c r="AS63" s="212">
        <v>0.72</v>
      </c>
      <c r="AU63" s="110">
        <f t="shared" si="26"/>
        <v>260</v>
      </c>
      <c r="AV63" s="110">
        <f t="shared" si="27"/>
        <v>910</v>
      </c>
      <c r="AW63" s="110">
        <f t="shared" si="28"/>
        <v>940</v>
      </c>
      <c r="AX63" s="110">
        <f t="shared" si="29"/>
        <v>980</v>
      </c>
      <c r="AY63" s="110">
        <f t="shared" si="30"/>
        <v>1010</v>
      </c>
      <c r="AZ63" s="110">
        <f t="shared" si="31"/>
        <v>1040</v>
      </c>
      <c r="BA63" s="110">
        <f t="shared" si="32"/>
        <v>1070</v>
      </c>
      <c r="BB63" s="110">
        <f t="shared" si="33"/>
        <v>1110</v>
      </c>
      <c r="BC63" s="110">
        <f t="shared" si="34"/>
        <v>1140</v>
      </c>
      <c r="BD63" s="110">
        <f t="shared" si="35"/>
        <v>1170</v>
      </c>
      <c r="BE63" s="110">
        <f t="shared" si="36"/>
        <v>1200</v>
      </c>
      <c r="BF63" s="217">
        <v>1490</v>
      </c>
      <c r="BG63" s="217">
        <f t="shared" si="37"/>
        <v>2130</v>
      </c>
      <c r="BH63" s="218">
        <f t="shared" si="38"/>
        <v>0.42953020134228193</v>
      </c>
      <c r="BI63" s="215">
        <f t="shared" si="114"/>
        <v>877.23</v>
      </c>
      <c r="BJ63" s="216">
        <f t="shared" si="39"/>
        <v>1252.77</v>
      </c>
      <c r="BK63" s="202">
        <v>1.9</v>
      </c>
      <c r="BL63" s="254">
        <f t="shared" si="40"/>
        <v>836</v>
      </c>
      <c r="BM63" s="202">
        <v>0.75</v>
      </c>
      <c r="BN63" s="255">
        <f t="shared" si="14"/>
        <v>90</v>
      </c>
      <c r="BO63" s="203">
        <v>11.9</v>
      </c>
      <c r="BP63" s="222">
        <f t="shared" si="41"/>
        <v>39.269999999999996</v>
      </c>
      <c r="BQ63" s="176"/>
      <c r="BR63" s="222">
        <f t="shared" si="42"/>
        <v>0</v>
      </c>
      <c r="BS63" s="176">
        <v>0.5</v>
      </c>
      <c r="BT63" s="222">
        <f t="shared" si="43"/>
        <v>37.5</v>
      </c>
      <c r="BU63" s="197">
        <v>70</v>
      </c>
      <c r="BV63" s="180"/>
      <c r="BW63" s="224">
        <f t="shared" si="44"/>
        <v>0</v>
      </c>
      <c r="BX63" s="180"/>
      <c r="BY63" s="224">
        <f t="shared" si="45"/>
        <v>0</v>
      </c>
      <c r="BZ63" s="180"/>
      <c r="CA63" s="225">
        <f t="shared" si="46"/>
        <v>0</v>
      </c>
      <c r="CB63" s="180">
        <v>2</v>
      </c>
      <c r="CC63" s="225">
        <f t="shared" si="47"/>
        <v>180</v>
      </c>
      <c r="CE63" s="12">
        <f t="shared" si="48"/>
        <v>0.69230769230769218</v>
      </c>
    </row>
    <row r="64" spans="1:83" ht="12.75" customHeight="1" thickBot="1">
      <c r="A64" s="299"/>
      <c r="B64" s="38" t="s">
        <v>81</v>
      </c>
      <c r="C64" s="79"/>
      <c r="D64" s="230">
        <f t="shared" si="50"/>
        <v>2220</v>
      </c>
      <c r="E64" s="142">
        <v>290</v>
      </c>
      <c r="F64" s="149">
        <f t="shared" si="115"/>
        <v>1010</v>
      </c>
      <c r="G64" s="146">
        <f t="shared" si="116"/>
        <v>1050</v>
      </c>
      <c r="H64" s="146">
        <f t="shared" si="117"/>
        <v>1080</v>
      </c>
      <c r="I64" s="146">
        <f t="shared" si="118"/>
        <v>1120</v>
      </c>
      <c r="J64" s="146">
        <f t="shared" si="119"/>
        <v>1160</v>
      </c>
      <c r="K64" s="146">
        <f t="shared" si="120"/>
        <v>1190</v>
      </c>
      <c r="L64" s="146">
        <f t="shared" si="121"/>
        <v>1230</v>
      </c>
      <c r="M64" s="146">
        <f t="shared" si="122"/>
        <v>1260</v>
      </c>
      <c r="N64" s="146">
        <f t="shared" si="123"/>
        <v>1300</v>
      </c>
      <c r="O64" s="53">
        <f t="shared" si="124"/>
        <v>1340</v>
      </c>
      <c r="P64" s="12">
        <f t="shared" si="104"/>
        <v>0</v>
      </c>
      <c r="S64" s="106"/>
      <c r="AG64" s="110">
        <v>226</v>
      </c>
      <c r="AH64" s="111">
        <f t="shared" si="105"/>
        <v>1.0396039603960396</v>
      </c>
      <c r="AI64" s="111">
        <f t="shared" si="106"/>
        <v>1.0285714285714285</v>
      </c>
      <c r="AJ64" s="111">
        <f t="shared" si="107"/>
        <v>1.037037037037037</v>
      </c>
      <c r="AK64" s="111">
        <f t="shared" si="108"/>
        <v>1.0357142857142858</v>
      </c>
      <c r="AL64" s="111">
        <f t="shared" si="109"/>
        <v>1.0258620689655173</v>
      </c>
      <c r="AM64" s="111">
        <f t="shared" si="110"/>
        <v>1.0336134453781514</v>
      </c>
      <c r="AN64" s="111">
        <f t="shared" si="111"/>
        <v>1.024390243902439</v>
      </c>
      <c r="AO64" s="111">
        <f t="shared" si="112"/>
        <v>1.0317460317460319</v>
      </c>
      <c r="AP64" s="111">
        <f t="shared" si="113"/>
        <v>1.0307692307692307</v>
      </c>
      <c r="AQ64" s="112">
        <f t="shared" si="25"/>
        <v>0.35999999999999993</v>
      </c>
      <c r="AR64" s="212">
        <f t="shared" si="125"/>
        <v>0.49999999999999994</v>
      </c>
      <c r="AS64" s="212">
        <v>0.72</v>
      </c>
      <c r="AU64" s="110">
        <f t="shared" si="26"/>
        <v>290</v>
      </c>
      <c r="AV64" s="110">
        <f t="shared" si="27"/>
        <v>1010</v>
      </c>
      <c r="AW64" s="110">
        <f t="shared" si="28"/>
        <v>1050</v>
      </c>
      <c r="AX64" s="110">
        <f t="shared" si="29"/>
        <v>1080</v>
      </c>
      <c r="AY64" s="110">
        <f t="shared" si="30"/>
        <v>1120</v>
      </c>
      <c r="AZ64" s="110">
        <f t="shared" si="31"/>
        <v>1160</v>
      </c>
      <c r="BA64" s="110">
        <f t="shared" si="32"/>
        <v>1190</v>
      </c>
      <c r="BB64" s="110">
        <f t="shared" si="33"/>
        <v>1230</v>
      </c>
      <c r="BC64" s="110">
        <f t="shared" si="34"/>
        <v>1260</v>
      </c>
      <c r="BD64" s="110">
        <f t="shared" si="35"/>
        <v>1300</v>
      </c>
      <c r="BE64" s="110">
        <f t="shared" si="36"/>
        <v>1340</v>
      </c>
      <c r="BF64" s="217">
        <v>1560</v>
      </c>
      <c r="BG64" s="217">
        <f t="shared" si="37"/>
        <v>2220</v>
      </c>
      <c r="BH64" s="218">
        <f t="shared" si="38"/>
        <v>0.42307692307692313</v>
      </c>
      <c r="BI64" s="215">
        <f t="shared" si="114"/>
        <v>914.19</v>
      </c>
      <c r="BJ64" s="216">
        <f t="shared" si="39"/>
        <v>1305.81</v>
      </c>
      <c r="BK64" s="202">
        <v>1.99</v>
      </c>
      <c r="BL64" s="254">
        <f t="shared" si="40"/>
        <v>875.6</v>
      </c>
      <c r="BM64" s="202">
        <v>0.84</v>
      </c>
      <c r="BN64" s="255">
        <f t="shared" si="14"/>
        <v>100.8</v>
      </c>
      <c r="BO64" s="203">
        <v>12.7</v>
      </c>
      <c r="BP64" s="222">
        <f t="shared" si="41"/>
        <v>41.91</v>
      </c>
      <c r="BQ64" s="176"/>
      <c r="BR64" s="222">
        <f t="shared" si="42"/>
        <v>0</v>
      </c>
      <c r="BS64" s="176">
        <v>0.5</v>
      </c>
      <c r="BT64" s="222">
        <f t="shared" si="43"/>
        <v>37.5</v>
      </c>
      <c r="BU64" s="197">
        <v>70</v>
      </c>
      <c r="BV64" s="180"/>
      <c r="BW64" s="225">
        <f t="shared" si="44"/>
        <v>0</v>
      </c>
      <c r="BX64" s="180"/>
      <c r="BY64" s="225">
        <f t="shared" si="45"/>
        <v>0</v>
      </c>
      <c r="BZ64" s="180"/>
      <c r="CA64" s="225">
        <f t="shared" si="46"/>
        <v>0</v>
      </c>
      <c r="CB64" s="180">
        <v>2</v>
      </c>
      <c r="CC64" s="225">
        <f t="shared" si="47"/>
        <v>180</v>
      </c>
      <c r="CE64" s="12">
        <f t="shared" si="48"/>
        <v>0.77538461538461523</v>
      </c>
    </row>
    <row r="65" spans="1:83" ht="12.75" customHeight="1" thickBot="1">
      <c r="A65" s="299"/>
      <c r="B65" s="38" t="s">
        <v>82</v>
      </c>
      <c r="C65" s="79"/>
      <c r="D65" s="230">
        <f t="shared" si="50"/>
        <v>2320</v>
      </c>
      <c r="E65" s="142">
        <v>320</v>
      </c>
      <c r="F65" s="149">
        <f t="shared" si="115"/>
        <v>1110</v>
      </c>
      <c r="G65" s="146">
        <f t="shared" si="116"/>
        <v>1150</v>
      </c>
      <c r="H65" s="146">
        <f t="shared" si="117"/>
        <v>1190</v>
      </c>
      <c r="I65" s="146">
        <f t="shared" si="118"/>
        <v>1230</v>
      </c>
      <c r="J65" s="146">
        <f t="shared" si="119"/>
        <v>1270</v>
      </c>
      <c r="K65" s="146">
        <f t="shared" si="120"/>
        <v>1310</v>
      </c>
      <c r="L65" s="146">
        <f t="shared" si="121"/>
        <v>1350</v>
      </c>
      <c r="M65" s="146">
        <f t="shared" si="122"/>
        <v>1390</v>
      </c>
      <c r="N65" s="146">
        <f t="shared" si="123"/>
        <v>1430</v>
      </c>
      <c r="O65" s="53">
        <f t="shared" si="124"/>
        <v>1470</v>
      </c>
      <c r="P65" s="12">
        <f t="shared" si="104"/>
        <v>0</v>
      </c>
      <c r="S65" s="106"/>
      <c r="AG65" s="110">
        <v>227</v>
      </c>
      <c r="AH65" s="111">
        <f t="shared" si="105"/>
        <v>1.0360360360360361</v>
      </c>
      <c r="AI65" s="111">
        <f t="shared" si="106"/>
        <v>1.0347826086956522</v>
      </c>
      <c r="AJ65" s="111">
        <f t="shared" si="107"/>
        <v>1.0336134453781514</v>
      </c>
      <c r="AK65" s="111">
        <f t="shared" si="108"/>
        <v>1.032520325203252</v>
      </c>
      <c r="AL65" s="111">
        <f t="shared" si="109"/>
        <v>1.0314960629921259</v>
      </c>
      <c r="AM65" s="111">
        <f t="shared" si="110"/>
        <v>1.0305343511450382</v>
      </c>
      <c r="AN65" s="111">
        <f t="shared" si="111"/>
        <v>1.0296296296296297</v>
      </c>
      <c r="AO65" s="111">
        <f t="shared" si="112"/>
        <v>1.0287769784172662</v>
      </c>
      <c r="AP65" s="111">
        <f t="shared" si="113"/>
        <v>1.0279720279720279</v>
      </c>
      <c r="AQ65" s="112">
        <f t="shared" si="25"/>
        <v>0.39599999999999996</v>
      </c>
      <c r="AR65" s="212">
        <f t="shared" si="125"/>
        <v>0.54999999999999993</v>
      </c>
      <c r="AS65" s="212">
        <v>0.72</v>
      </c>
      <c r="AU65" s="110">
        <f t="shared" si="26"/>
        <v>320</v>
      </c>
      <c r="AV65" s="110">
        <f t="shared" si="27"/>
        <v>1110</v>
      </c>
      <c r="AW65" s="110">
        <f t="shared" si="28"/>
        <v>1150</v>
      </c>
      <c r="AX65" s="110">
        <f t="shared" si="29"/>
        <v>1190</v>
      </c>
      <c r="AY65" s="110">
        <f t="shared" si="30"/>
        <v>1230</v>
      </c>
      <c r="AZ65" s="110">
        <f t="shared" si="31"/>
        <v>1270</v>
      </c>
      <c r="BA65" s="110">
        <f t="shared" si="32"/>
        <v>1310</v>
      </c>
      <c r="BB65" s="110">
        <f t="shared" si="33"/>
        <v>1350</v>
      </c>
      <c r="BC65" s="110">
        <f t="shared" si="34"/>
        <v>1390</v>
      </c>
      <c r="BD65" s="110">
        <f t="shared" si="35"/>
        <v>1430</v>
      </c>
      <c r="BE65" s="110">
        <f t="shared" si="36"/>
        <v>1470</v>
      </c>
      <c r="BF65" s="217">
        <v>1620</v>
      </c>
      <c r="BG65" s="217">
        <f t="shared" si="37"/>
        <v>2320</v>
      </c>
      <c r="BH65" s="218">
        <f t="shared" si="38"/>
        <v>0.43209876543209869</v>
      </c>
      <c r="BI65" s="215">
        <f t="shared" si="114"/>
        <v>961.15000000000009</v>
      </c>
      <c r="BJ65" s="216">
        <f t="shared" si="39"/>
        <v>1358.85</v>
      </c>
      <c r="BK65" s="202">
        <v>2.08</v>
      </c>
      <c r="BL65" s="254">
        <f t="shared" si="40"/>
        <v>915.2</v>
      </c>
      <c r="BM65" s="202">
        <v>0.93</v>
      </c>
      <c r="BN65" s="255">
        <f t="shared" si="14"/>
        <v>111.60000000000001</v>
      </c>
      <c r="BO65" s="203">
        <v>13.5</v>
      </c>
      <c r="BP65" s="222">
        <f t="shared" si="41"/>
        <v>44.55</v>
      </c>
      <c r="BQ65" s="176"/>
      <c r="BR65" s="222">
        <f t="shared" si="42"/>
        <v>0</v>
      </c>
      <c r="BS65" s="176">
        <v>0.5</v>
      </c>
      <c r="BT65" s="222">
        <f t="shared" si="43"/>
        <v>37.5</v>
      </c>
      <c r="BU65" s="197">
        <v>70</v>
      </c>
      <c r="BV65" s="180"/>
      <c r="BW65" s="225">
        <f t="shared" si="44"/>
        <v>0</v>
      </c>
      <c r="BX65" s="180"/>
      <c r="BY65" s="225">
        <f t="shared" si="45"/>
        <v>0</v>
      </c>
      <c r="BZ65" s="180"/>
      <c r="CA65" s="225">
        <f t="shared" si="46"/>
        <v>0</v>
      </c>
      <c r="CB65" s="180">
        <v>2</v>
      </c>
      <c r="CC65" s="225">
        <f t="shared" si="47"/>
        <v>180</v>
      </c>
      <c r="CE65" s="12">
        <f t="shared" si="48"/>
        <v>0.8584615384615385</v>
      </c>
    </row>
    <row r="66" spans="1:83" ht="12.75" customHeight="1" thickBot="1">
      <c r="A66" s="299"/>
      <c r="B66" s="38" t="s">
        <v>83</v>
      </c>
      <c r="C66" s="79"/>
      <c r="D66" s="230">
        <f t="shared" si="50"/>
        <v>2410</v>
      </c>
      <c r="E66" s="142">
        <v>350</v>
      </c>
      <c r="F66" s="149">
        <f t="shared" si="115"/>
        <v>1210</v>
      </c>
      <c r="G66" s="146">
        <f t="shared" si="116"/>
        <v>1260</v>
      </c>
      <c r="H66" s="146">
        <f t="shared" si="117"/>
        <v>1300</v>
      </c>
      <c r="I66" s="146">
        <f t="shared" si="118"/>
        <v>1340</v>
      </c>
      <c r="J66" s="146">
        <f t="shared" si="119"/>
        <v>1390</v>
      </c>
      <c r="K66" s="146">
        <f t="shared" si="120"/>
        <v>1430</v>
      </c>
      <c r="L66" s="146">
        <f t="shared" si="121"/>
        <v>1470</v>
      </c>
      <c r="M66" s="146">
        <f t="shared" si="122"/>
        <v>1520</v>
      </c>
      <c r="N66" s="146">
        <f t="shared" si="123"/>
        <v>1560</v>
      </c>
      <c r="O66" s="53">
        <f t="shared" si="124"/>
        <v>1600</v>
      </c>
      <c r="P66" s="12">
        <f t="shared" si="104"/>
        <v>0</v>
      </c>
      <c r="S66" s="106"/>
      <c r="AG66" s="110">
        <v>228</v>
      </c>
      <c r="AH66" s="111">
        <f t="shared" si="105"/>
        <v>1.0413223140495869</v>
      </c>
      <c r="AI66" s="111">
        <f t="shared" si="106"/>
        <v>1.0317460317460319</v>
      </c>
      <c r="AJ66" s="111">
        <f t="shared" si="107"/>
        <v>1.0307692307692307</v>
      </c>
      <c r="AK66" s="111">
        <f t="shared" si="108"/>
        <v>1.0373134328358209</v>
      </c>
      <c r="AL66" s="111">
        <f t="shared" si="109"/>
        <v>1.0287769784172662</v>
      </c>
      <c r="AM66" s="111">
        <f t="shared" si="110"/>
        <v>1.0279720279720279</v>
      </c>
      <c r="AN66" s="111">
        <f t="shared" si="111"/>
        <v>1.0340136054421769</v>
      </c>
      <c r="AO66" s="111">
        <f t="shared" si="112"/>
        <v>1.0263157894736843</v>
      </c>
      <c r="AP66" s="111">
        <f t="shared" si="113"/>
        <v>1.0256410256410255</v>
      </c>
      <c r="AQ66" s="112">
        <f t="shared" si="25"/>
        <v>0.432</v>
      </c>
      <c r="AR66" s="212">
        <f t="shared" si="125"/>
        <v>0.6</v>
      </c>
      <c r="AS66" s="212">
        <v>0.72</v>
      </c>
      <c r="AU66" s="110">
        <f t="shared" si="26"/>
        <v>340</v>
      </c>
      <c r="AV66" s="110">
        <f t="shared" si="27"/>
        <v>1210</v>
      </c>
      <c r="AW66" s="110">
        <f t="shared" si="28"/>
        <v>1260</v>
      </c>
      <c r="AX66" s="110">
        <f t="shared" si="29"/>
        <v>1300</v>
      </c>
      <c r="AY66" s="110">
        <f t="shared" si="30"/>
        <v>1340</v>
      </c>
      <c r="AZ66" s="110">
        <f t="shared" si="31"/>
        <v>1390</v>
      </c>
      <c r="BA66" s="110">
        <f t="shared" si="32"/>
        <v>1430</v>
      </c>
      <c r="BB66" s="110">
        <f t="shared" si="33"/>
        <v>1470</v>
      </c>
      <c r="BC66" s="110">
        <f t="shared" si="34"/>
        <v>1520</v>
      </c>
      <c r="BD66" s="110">
        <f t="shared" si="35"/>
        <v>1560</v>
      </c>
      <c r="BE66" s="110">
        <f t="shared" si="36"/>
        <v>1600</v>
      </c>
      <c r="BF66" s="217">
        <v>1690</v>
      </c>
      <c r="BG66" s="217">
        <f t="shared" si="37"/>
        <v>2410</v>
      </c>
      <c r="BH66" s="218">
        <f t="shared" si="38"/>
        <v>0.42603550295857984</v>
      </c>
      <c r="BI66" s="215">
        <f t="shared" si="114"/>
        <v>996.91000000000008</v>
      </c>
      <c r="BJ66" s="216">
        <f t="shared" si="39"/>
        <v>1413.09</v>
      </c>
      <c r="BK66" s="202">
        <v>2.17</v>
      </c>
      <c r="BL66" s="254">
        <f t="shared" si="40"/>
        <v>954.8</v>
      </c>
      <c r="BM66" s="202">
        <v>1.03</v>
      </c>
      <c r="BN66" s="255">
        <f t="shared" si="14"/>
        <v>123.60000000000001</v>
      </c>
      <c r="BO66" s="203">
        <v>14.3</v>
      </c>
      <c r="BP66" s="222">
        <f t="shared" si="41"/>
        <v>47.19</v>
      </c>
      <c r="BQ66" s="176"/>
      <c r="BR66" s="222">
        <f t="shared" si="42"/>
        <v>0</v>
      </c>
      <c r="BS66" s="176">
        <v>0.5</v>
      </c>
      <c r="BT66" s="222">
        <f t="shared" si="43"/>
        <v>37.5</v>
      </c>
      <c r="BU66" s="197">
        <v>70</v>
      </c>
      <c r="BV66" s="180"/>
      <c r="BW66" s="225">
        <f t="shared" si="44"/>
        <v>0</v>
      </c>
      <c r="BX66" s="180"/>
      <c r="BY66" s="225">
        <f t="shared" si="45"/>
        <v>0</v>
      </c>
      <c r="BZ66" s="180"/>
      <c r="CA66" s="225">
        <f t="shared" si="46"/>
        <v>0</v>
      </c>
      <c r="CB66" s="180">
        <v>2</v>
      </c>
      <c r="CC66" s="226">
        <f t="shared" si="47"/>
        <v>180</v>
      </c>
      <c r="CE66" s="12">
        <f t="shared" si="48"/>
        <v>0.9507692307692307</v>
      </c>
    </row>
    <row r="67" spans="1:83" ht="12.75" customHeight="1" thickBot="1">
      <c r="A67" s="299"/>
      <c r="B67" s="38" t="s">
        <v>84</v>
      </c>
      <c r="C67" s="79"/>
      <c r="D67" s="230">
        <f t="shared" si="50"/>
        <v>2490</v>
      </c>
      <c r="E67" s="142">
        <v>380</v>
      </c>
      <c r="F67" s="149">
        <f t="shared" si="115"/>
        <v>1320</v>
      </c>
      <c r="G67" s="146">
        <f t="shared" si="116"/>
        <v>1360</v>
      </c>
      <c r="H67" s="146">
        <f t="shared" si="117"/>
        <v>1410</v>
      </c>
      <c r="I67" s="146">
        <f t="shared" si="118"/>
        <v>1460</v>
      </c>
      <c r="J67" s="146">
        <f t="shared" si="119"/>
        <v>1500</v>
      </c>
      <c r="K67" s="146">
        <f t="shared" si="120"/>
        <v>1550</v>
      </c>
      <c r="L67" s="146">
        <f t="shared" si="121"/>
        <v>1600</v>
      </c>
      <c r="M67" s="146">
        <f t="shared" si="122"/>
        <v>1640</v>
      </c>
      <c r="N67" s="146">
        <f t="shared" si="123"/>
        <v>1690</v>
      </c>
      <c r="O67" s="53">
        <f t="shared" si="124"/>
        <v>1740</v>
      </c>
      <c r="P67" s="12">
        <f t="shared" si="104"/>
        <v>0</v>
      </c>
      <c r="S67" s="106"/>
      <c r="AG67" s="110">
        <v>229</v>
      </c>
      <c r="AH67" s="111">
        <f t="shared" si="105"/>
        <v>1.0303030303030303</v>
      </c>
      <c r="AI67" s="111">
        <f t="shared" si="106"/>
        <v>1.036764705882353</v>
      </c>
      <c r="AJ67" s="111">
        <f t="shared" si="107"/>
        <v>1.0354609929078014</v>
      </c>
      <c r="AK67" s="111">
        <f t="shared" si="108"/>
        <v>1.0273972602739727</v>
      </c>
      <c r="AL67" s="111">
        <f t="shared" si="109"/>
        <v>1.0333333333333334</v>
      </c>
      <c r="AM67" s="111">
        <f t="shared" si="110"/>
        <v>1.032258064516129</v>
      </c>
      <c r="AN67" s="111">
        <f t="shared" si="111"/>
        <v>1.0249999999999999</v>
      </c>
      <c r="AO67" s="111">
        <f t="shared" si="112"/>
        <v>1.0304878048780488</v>
      </c>
      <c r="AP67" s="111">
        <f t="shared" si="113"/>
        <v>1.029585798816568</v>
      </c>
      <c r="AQ67" s="112">
        <f t="shared" si="25"/>
        <v>0.46799999999999997</v>
      </c>
      <c r="AR67" s="212">
        <f t="shared" si="125"/>
        <v>0.65</v>
      </c>
      <c r="AS67" s="212">
        <v>0.72</v>
      </c>
      <c r="AU67" s="110">
        <f t="shared" si="26"/>
        <v>370</v>
      </c>
      <c r="AV67" s="110">
        <f t="shared" si="27"/>
        <v>1320</v>
      </c>
      <c r="AW67" s="110">
        <f t="shared" si="28"/>
        <v>1360</v>
      </c>
      <c r="AX67" s="110">
        <f t="shared" si="29"/>
        <v>1410</v>
      </c>
      <c r="AY67" s="110">
        <f t="shared" si="30"/>
        <v>1460</v>
      </c>
      <c r="AZ67" s="110">
        <f t="shared" si="31"/>
        <v>1500</v>
      </c>
      <c r="BA67" s="110">
        <f t="shared" si="32"/>
        <v>1550</v>
      </c>
      <c r="BB67" s="110">
        <f t="shared" si="33"/>
        <v>1600</v>
      </c>
      <c r="BC67" s="110">
        <f t="shared" si="34"/>
        <v>1640</v>
      </c>
      <c r="BD67" s="110">
        <f t="shared" si="35"/>
        <v>1690</v>
      </c>
      <c r="BE67" s="110">
        <f t="shared" si="36"/>
        <v>1740</v>
      </c>
      <c r="BF67" s="217">
        <v>1760</v>
      </c>
      <c r="BG67" s="217">
        <f t="shared" si="37"/>
        <v>2490</v>
      </c>
      <c r="BH67" s="218">
        <f t="shared" si="38"/>
        <v>0.41477272727272729</v>
      </c>
      <c r="BI67" s="215">
        <f t="shared" si="114"/>
        <v>1028.4679999999998</v>
      </c>
      <c r="BJ67" s="216">
        <f t="shared" si="39"/>
        <v>1461.5320000000002</v>
      </c>
      <c r="BK67" s="202">
        <v>2.25</v>
      </c>
      <c r="BL67" s="254">
        <f t="shared" si="40"/>
        <v>990</v>
      </c>
      <c r="BM67" s="202">
        <v>1.1200000000000001</v>
      </c>
      <c r="BN67" s="255">
        <f t="shared" si="14"/>
        <v>134.4</v>
      </c>
      <c r="BO67" s="203">
        <v>15.04</v>
      </c>
      <c r="BP67" s="222">
        <f t="shared" si="41"/>
        <v>49.631999999999998</v>
      </c>
      <c r="BQ67" s="176"/>
      <c r="BR67" s="222">
        <f t="shared" si="42"/>
        <v>0</v>
      </c>
      <c r="BS67" s="176">
        <v>0.5</v>
      </c>
      <c r="BT67" s="222">
        <f t="shared" si="43"/>
        <v>37.5</v>
      </c>
      <c r="BU67" s="197">
        <v>70</v>
      </c>
      <c r="BV67" s="180"/>
      <c r="BW67" s="225">
        <f t="shared" si="44"/>
        <v>0</v>
      </c>
      <c r="BX67" s="180"/>
      <c r="BY67" s="225">
        <f t="shared" si="45"/>
        <v>0</v>
      </c>
      <c r="BZ67" s="180"/>
      <c r="CA67" s="225">
        <f t="shared" si="46"/>
        <v>0</v>
      </c>
      <c r="CB67" s="180">
        <v>2</v>
      </c>
      <c r="CC67" s="224">
        <f t="shared" si="47"/>
        <v>180</v>
      </c>
      <c r="CE67" s="12">
        <f t="shared" si="48"/>
        <v>1.0338461538461539</v>
      </c>
    </row>
    <row r="68" spans="1:83" ht="12.75" customHeight="1" thickBot="1">
      <c r="A68" s="299"/>
      <c r="B68" s="38" t="s">
        <v>85</v>
      </c>
      <c r="C68" s="79"/>
      <c r="D68" s="230">
        <f t="shared" si="50"/>
        <v>2580</v>
      </c>
      <c r="E68" s="142">
        <v>400</v>
      </c>
      <c r="F68" s="149">
        <f t="shared" si="115"/>
        <v>1420</v>
      </c>
      <c r="G68" s="146">
        <f t="shared" si="116"/>
        <v>1470</v>
      </c>
      <c r="H68" s="146">
        <f t="shared" si="117"/>
        <v>1520</v>
      </c>
      <c r="I68" s="146">
        <f t="shared" si="118"/>
        <v>1570</v>
      </c>
      <c r="J68" s="146">
        <f t="shared" si="119"/>
        <v>1620</v>
      </c>
      <c r="K68" s="146">
        <f t="shared" si="120"/>
        <v>1670</v>
      </c>
      <c r="L68" s="146">
        <f t="shared" si="121"/>
        <v>1720</v>
      </c>
      <c r="M68" s="146">
        <f t="shared" si="122"/>
        <v>1770</v>
      </c>
      <c r="N68" s="146">
        <f t="shared" si="123"/>
        <v>1820</v>
      </c>
      <c r="O68" s="53">
        <f t="shared" si="124"/>
        <v>1870</v>
      </c>
      <c r="P68" s="12">
        <f t="shared" si="104"/>
        <v>0</v>
      </c>
      <c r="S68" s="106"/>
      <c r="AG68" s="110">
        <v>230</v>
      </c>
      <c r="AH68" s="111">
        <f t="shared" si="105"/>
        <v>1.0352112676056338</v>
      </c>
      <c r="AI68" s="111">
        <f t="shared" si="106"/>
        <v>1.0340136054421769</v>
      </c>
      <c r="AJ68" s="111">
        <f t="shared" si="107"/>
        <v>1.0328947368421053</v>
      </c>
      <c r="AK68" s="111">
        <f t="shared" si="108"/>
        <v>1.0318471337579618</v>
      </c>
      <c r="AL68" s="111">
        <f t="shared" si="109"/>
        <v>1.0308641975308641</v>
      </c>
      <c r="AM68" s="111">
        <f t="shared" si="110"/>
        <v>1.0299401197604789</v>
      </c>
      <c r="AN68" s="111">
        <f t="shared" si="111"/>
        <v>1.0290697674418605</v>
      </c>
      <c r="AO68" s="111">
        <f t="shared" si="112"/>
        <v>1.0282485875706215</v>
      </c>
      <c r="AP68" s="111">
        <f t="shared" si="113"/>
        <v>1.0274725274725274</v>
      </c>
      <c r="AQ68" s="112">
        <f t="shared" si="25"/>
        <v>0.504</v>
      </c>
      <c r="AR68" s="212">
        <f t="shared" si="125"/>
        <v>0.70000000000000007</v>
      </c>
      <c r="AS68" s="212">
        <v>0.72</v>
      </c>
      <c r="AU68" s="110">
        <f t="shared" si="26"/>
        <v>400</v>
      </c>
      <c r="AV68" s="110">
        <f t="shared" si="27"/>
        <v>1420</v>
      </c>
      <c r="AW68" s="110">
        <f t="shared" si="28"/>
        <v>1470</v>
      </c>
      <c r="AX68" s="110">
        <f t="shared" si="29"/>
        <v>1520</v>
      </c>
      <c r="AY68" s="110">
        <f t="shared" si="30"/>
        <v>1570</v>
      </c>
      <c r="AZ68" s="110">
        <f t="shared" si="31"/>
        <v>1620</v>
      </c>
      <c r="BA68" s="110">
        <f t="shared" si="32"/>
        <v>1670</v>
      </c>
      <c r="BB68" s="110">
        <f t="shared" si="33"/>
        <v>1720</v>
      </c>
      <c r="BC68" s="110">
        <f t="shared" si="34"/>
        <v>1770</v>
      </c>
      <c r="BD68" s="110">
        <f t="shared" si="35"/>
        <v>1820</v>
      </c>
      <c r="BE68" s="110">
        <f t="shared" si="36"/>
        <v>1870</v>
      </c>
      <c r="BF68" s="217">
        <v>1820</v>
      </c>
      <c r="BG68" s="217">
        <f t="shared" si="37"/>
        <v>2580</v>
      </c>
      <c r="BH68" s="218">
        <f t="shared" si="38"/>
        <v>0.41758241758241765</v>
      </c>
      <c r="BI68" s="215">
        <f t="shared" si="114"/>
        <v>1065.23</v>
      </c>
      <c r="BJ68" s="216">
        <f t="shared" si="39"/>
        <v>1514.77</v>
      </c>
      <c r="BK68" s="202">
        <v>2.34</v>
      </c>
      <c r="BL68" s="254">
        <f t="shared" si="40"/>
        <v>1029.5999999999999</v>
      </c>
      <c r="BM68" s="202">
        <v>1.21</v>
      </c>
      <c r="BN68" s="255">
        <f t="shared" si="14"/>
        <v>145.19999999999999</v>
      </c>
      <c r="BO68" s="203">
        <v>15.9</v>
      </c>
      <c r="BP68" s="223">
        <f t="shared" si="41"/>
        <v>52.47</v>
      </c>
      <c r="BQ68" s="176"/>
      <c r="BR68" s="222">
        <f t="shared" si="42"/>
        <v>0</v>
      </c>
      <c r="BS68" s="176">
        <v>0.5</v>
      </c>
      <c r="BT68" s="222">
        <f t="shared" si="43"/>
        <v>37.5</v>
      </c>
      <c r="BU68" s="197">
        <v>70</v>
      </c>
      <c r="BV68" s="180"/>
      <c r="BW68" s="226">
        <f t="shared" si="44"/>
        <v>0</v>
      </c>
      <c r="BX68" s="180"/>
      <c r="BY68" s="226">
        <f t="shared" si="45"/>
        <v>0</v>
      </c>
      <c r="BZ68" s="180"/>
      <c r="CA68" s="225">
        <f t="shared" si="46"/>
        <v>0</v>
      </c>
      <c r="CB68" s="180">
        <v>2</v>
      </c>
      <c r="CC68" s="225">
        <f t="shared" si="47"/>
        <v>180</v>
      </c>
      <c r="CE68" s="12">
        <f t="shared" si="48"/>
        <v>1.1169230769230767</v>
      </c>
    </row>
    <row r="69" spans="1:83" ht="12.75" customHeight="1" thickBot="1">
      <c r="A69" s="299"/>
      <c r="B69" s="38" t="s">
        <v>86</v>
      </c>
      <c r="C69" s="79"/>
      <c r="D69" s="230">
        <f t="shared" si="50"/>
        <v>2670</v>
      </c>
      <c r="E69" s="142">
        <v>430</v>
      </c>
      <c r="F69" s="149">
        <f t="shared" si="115"/>
        <v>1520</v>
      </c>
      <c r="G69" s="146">
        <f t="shared" si="116"/>
        <v>1570</v>
      </c>
      <c r="H69" s="146">
        <f t="shared" si="117"/>
        <v>1620</v>
      </c>
      <c r="I69" s="146">
        <f t="shared" si="118"/>
        <v>1680</v>
      </c>
      <c r="J69" s="146">
        <f t="shared" si="119"/>
        <v>1730</v>
      </c>
      <c r="K69" s="146">
        <f t="shared" si="120"/>
        <v>1790</v>
      </c>
      <c r="L69" s="146">
        <f t="shared" si="121"/>
        <v>1840</v>
      </c>
      <c r="M69" s="146">
        <f t="shared" si="122"/>
        <v>1890</v>
      </c>
      <c r="N69" s="146">
        <f t="shared" si="123"/>
        <v>1950</v>
      </c>
      <c r="O69" s="53">
        <f t="shared" si="124"/>
        <v>2000</v>
      </c>
      <c r="P69" s="12">
        <f t="shared" si="104"/>
        <v>0</v>
      </c>
      <c r="S69" s="106"/>
      <c r="AG69" s="110">
        <v>231</v>
      </c>
      <c r="AH69" s="111">
        <f t="shared" si="105"/>
        <v>1.0328947368421053</v>
      </c>
      <c r="AI69" s="111">
        <f t="shared" si="106"/>
        <v>1.0318471337579618</v>
      </c>
      <c r="AJ69" s="111">
        <f t="shared" si="107"/>
        <v>1.037037037037037</v>
      </c>
      <c r="AK69" s="111">
        <f t="shared" si="108"/>
        <v>1.0297619047619047</v>
      </c>
      <c r="AL69" s="111">
        <f t="shared" si="109"/>
        <v>1.0346820809248556</v>
      </c>
      <c r="AM69" s="111">
        <f t="shared" si="110"/>
        <v>1.0279329608938548</v>
      </c>
      <c r="AN69" s="111">
        <f t="shared" si="111"/>
        <v>1.0271739130434783</v>
      </c>
      <c r="AO69" s="111">
        <f t="shared" si="112"/>
        <v>1.0317460317460319</v>
      </c>
      <c r="AP69" s="111">
        <f t="shared" si="113"/>
        <v>1.0256410256410255</v>
      </c>
      <c r="AQ69" s="112">
        <f t="shared" si="25"/>
        <v>0.54</v>
      </c>
      <c r="AR69" s="212">
        <f t="shared" si="125"/>
        <v>0.75000000000000011</v>
      </c>
      <c r="AS69" s="212">
        <v>0.72</v>
      </c>
      <c r="AU69" s="110">
        <f t="shared" si="26"/>
        <v>420</v>
      </c>
      <c r="AV69" s="110">
        <f t="shared" si="27"/>
        <v>1520</v>
      </c>
      <c r="AW69" s="110">
        <f t="shared" si="28"/>
        <v>1570</v>
      </c>
      <c r="AX69" s="110">
        <f t="shared" si="29"/>
        <v>1620</v>
      </c>
      <c r="AY69" s="110">
        <f t="shared" si="30"/>
        <v>1680</v>
      </c>
      <c r="AZ69" s="110">
        <f t="shared" si="31"/>
        <v>1730</v>
      </c>
      <c r="BA69" s="110">
        <f t="shared" si="32"/>
        <v>1790</v>
      </c>
      <c r="BB69" s="110">
        <f t="shared" si="33"/>
        <v>1840</v>
      </c>
      <c r="BC69" s="110">
        <f t="shared" si="34"/>
        <v>1890</v>
      </c>
      <c r="BD69" s="110">
        <f t="shared" si="35"/>
        <v>1950</v>
      </c>
      <c r="BE69" s="110">
        <f t="shared" si="36"/>
        <v>2000</v>
      </c>
      <c r="BF69" s="217">
        <v>1880</v>
      </c>
      <c r="BG69" s="217">
        <f t="shared" si="37"/>
        <v>2670</v>
      </c>
      <c r="BH69" s="218">
        <f t="shared" si="38"/>
        <v>0.42021276595744683</v>
      </c>
      <c r="BI69" s="215">
        <f t="shared" si="114"/>
        <v>1102.52</v>
      </c>
      <c r="BJ69" s="216">
        <f t="shared" si="39"/>
        <v>1567.48</v>
      </c>
      <c r="BK69" s="202">
        <v>2.4300000000000002</v>
      </c>
      <c r="BL69" s="254">
        <f t="shared" si="40"/>
        <v>1069.2</v>
      </c>
      <c r="BM69" s="202">
        <v>1.3</v>
      </c>
      <c r="BN69" s="255">
        <f t="shared" si="14"/>
        <v>156</v>
      </c>
      <c r="BO69" s="203">
        <v>16.600000000000001</v>
      </c>
      <c r="BP69" s="221">
        <f t="shared" si="41"/>
        <v>54.78</v>
      </c>
      <c r="BQ69" s="176"/>
      <c r="BR69" s="222">
        <f t="shared" si="42"/>
        <v>0</v>
      </c>
      <c r="BS69" s="176">
        <v>0.5</v>
      </c>
      <c r="BT69" s="222">
        <f t="shared" si="43"/>
        <v>37.5</v>
      </c>
      <c r="BU69" s="197">
        <v>70</v>
      </c>
      <c r="BV69" s="180"/>
      <c r="BW69" s="224">
        <f t="shared" si="44"/>
        <v>0</v>
      </c>
      <c r="BX69" s="180"/>
      <c r="BY69" s="224">
        <f t="shared" si="45"/>
        <v>0</v>
      </c>
      <c r="BZ69" s="180"/>
      <c r="CA69" s="225">
        <f t="shared" si="46"/>
        <v>0</v>
      </c>
      <c r="CB69" s="180">
        <v>2</v>
      </c>
      <c r="CC69" s="225">
        <f t="shared" si="47"/>
        <v>180</v>
      </c>
      <c r="CE69" s="12">
        <f t="shared" si="48"/>
        <v>1.2</v>
      </c>
    </row>
    <row r="70" spans="1:83" ht="12.75" customHeight="1" thickBot="1">
      <c r="A70" s="299"/>
      <c r="B70" s="38" t="s">
        <v>87</v>
      </c>
      <c r="C70" s="79"/>
      <c r="D70" s="230">
        <f t="shared" si="50"/>
        <v>2760</v>
      </c>
      <c r="E70" s="142">
        <v>460</v>
      </c>
      <c r="F70" s="149">
        <f t="shared" si="115"/>
        <v>1620</v>
      </c>
      <c r="G70" s="146">
        <f t="shared" si="116"/>
        <v>1680</v>
      </c>
      <c r="H70" s="146">
        <f t="shared" si="117"/>
        <v>1730</v>
      </c>
      <c r="I70" s="146">
        <f t="shared" si="118"/>
        <v>1790</v>
      </c>
      <c r="J70" s="146">
        <f t="shared" si="119"/>
        <v>1850</v>
      </c>
      <c r="K70" s="146">
        <f t="shared" si="120"/>
        <v>1910</v>
      </c>
      <c r="L70" s="146">
        <f t="shared" si="121"/>
        <v>1960</v>
      </c>
      <c r="M70" s="146">
        <f t="shared" si="122"/>
        <v>2020</v>
      </c>
      <c r="N70" s="146">
        <f t="shared" si="123"/>
        <v>2080</v>
      </c>
      <c r="O70" s="53">
        <f t="shared" si="124"/>
        <v>2140</v>
      </c>
      <c r="P70" s="12">
        <f t="shared" si="104"/>
        <v>0</v>
      </c>
      <c r="S70" s="106"/>
      <c r="AG70" s="110">
        <v>232</v>
      </c>
      <c r="AH70" s="111">
        <f t="shared" si="105"/>
        <v>1.037037037037037</v>
      </c>
      <c r="AI70" s="111">
        <f t="shared" si="106"/>
        <v>1.0297619047619047</v>
      </c>
      <c r="AJ70" s="111">
        <f t="shared" si="107"/>
        <v>1.0346820809248556</v>
      </c>
      <c r="AK70" s="111">
        <f t="shared" si="108"/>
        <v>1.0335195530726258</v>
      </c>
      <c r="AL70" s="111">
        <f t="shared" si="109"/>
        <v>1.0324324324324323</v>
      </c>
      <c r="AM70" s="111">
        <f t="shared" si="110"/>
        <v>1.0261780104712042</v>
      </c>
      <c r="AN70" s="111">
        <f t="shared" si="111"/>
        <v>1.0306122448979591</v>
      </c>
      <c r="AO70" s="111">
        <f t="shared" si="112"/>
        <v>1.0297029702970297</v>
      </c>
      <c r="AP70" s="111">
        <f t="shared" si="113"/>
        <v>1.0288461538461537</v>
      </c>
      <c r="AQ70" s="112">
        <f t="shared" si="25"/>
        <v>0.57600000000000007</v>
      </c>
      <c r="AR70" s="212">
        <f t="shared" si="125"/>
        <v>0.80000000000000016</v>
      </c>
      <c r="AS70" s="212">
        <v>0.72</v>
      </c>
      <c r="AU70" s="110">
        <f t="shared" si="26"/>
        <v>450</v>
      </c>
      <c r="AV70" s="110">
        <f t="shared" si="27"/>
        <v>1620</v>
      </c>
      <c r="AW70" s="110">
        <f t="shared" si="28"/>
        <v>1680</v>
      </c>
      <c r="AX70" s="110">
        <f t="shared" si="29"/>
        <v>1730</v>
      </c>
      <c r="AY70" s="110">
        <f t="shared" si="30"/>
        <v>1790</v>
      </c>
      <c r="AZ70" s="110">
        <f t="shared" si="31"/>
        <v>1850</v>
      </c>
      <c r="BA70" s="110">
        <f t="shared" si="32"/>
        <v>1910</v>
      </c>
      <c r="BB70" s="110">
        <f t="shared" si="33"/>
        <v>1960</v>
      </c>
      <c r="BC70" s="110">
        <f t="shared" si="34"/>
        <v>2020</v>
      </c>
      <c r="BD70" s="110">
        <f t="shared" si="35"/>
        <v>2080</v>
      </c>
      <c r="BE70" s="110">
        <f t="shared" si="36"/>
        <v>2140</v>
      </c>
      <c r="BF70" s="217">
        <v>1950</v>
      </c>
      <c r="BG70" s="217">
        <f t="shared" si="37"/>
        <v>2760</v>
      </c>
      <c r="BH70" s="218">
        <f t="shared" si="38"/>
        <v>0.41538461538461546</v>
      </c>
      <c r="BI70" s="215">
        <f t="shared" si="114"/>
        <v>1138.28</v>
      </c>
      <c r="BJ70" s="216">
        <f t="shared" si="39"/>
        <v>1621.72</v>
      </c>
      <c r="BK70" s="202">
        <v>2.52</v>
      </c>
      <c r="BL70" s="254">
        <f t="shared" si="40"/>
        <v>1108.8</v>
      </c>
      <c r="BM70" s="202">
        <v>1.4</v>
      </c>
      <c r="BN70" s="255">
        <f t="shared" si="14"/>
        <v>168</v>
      </c>
      <c r="BO70" s="203">
        <v>17.399999999999999</v>
      </c>
      <c r="BP70" s="222">
        <f t="shared" si="41"/>
        <v>57.419999999999995</v>
      </c>
      <c r="BQ70" s="176"/>
      <c r="BR70" s="222">
        <f t="shared" si="42"/>
        <v>0</v>
      </c>
      <c r="BS70" s="176">
        <v>0.5</v>
      </c>
      <c r="BT70" s="222">
        <f t="shared" si="43"/>
        <v>37.5</v>
      </c>
      <c r="BU70" s="197">
        <v>70</v>
      </c>
      <c r="BV70" s="180"/>
      <c r="BW70" s="225">
        <f t="shared" si="44"/>
        <v>0</v>
      </c>
      <c r="BX70" s="180"/>
      <c r="BY70" s="225">
        <f t="shared" si="45"/>
        <v>0</v>
      </c>
      <c r="BZ70" s="180"/>
      <c r="CA70" s="225">
        <f t="shared" si="46"/>
        <v>0</v>
      </c>
      <c r="CB70" s="180">
        <v>2</v>
      </c>
      <c r="CC70" s="225">
        <f t="shared" si="47"/>
        <v>180</v>
      </c>
      <c r="CE70" s="12">
        <f t="shared" si="48"/>
        <v>1.2923076923076922</v>
      </c>
    </row>
    <row r="71" spans="1:83" ht="12.75" customHeight="1" thickBot="1">
      <c r="A71" s="299"/>
      <c r="B71" s="38" t="s">
        <v>88</v>
      </c>
      <c r="C71" s="79"/>
      <c r="D71" s="230">
        <f t="shared" si="50"/>
        <v>2840</v>
      </c>
      <c r="E71" s="142">
        <v>490</v>
      </c>
      <c r="F71" s="149">
        <f t="shared" si="115"/>
        <v>1720</v>
      </c>
      <c r="G71" s="146">
        <f t="shared" si="116"/>
        <v>1780</v>
      </c>
      <c r="H71" s="146">
        <f t="shared" si="117"/>
        <v>1840</v>
      </c>
      <c r="I71" s="146">
        <f t="shared" si="118"/>
        <v>1900</v>
      </c>
      <c r="J71" s="146">
        <f t="shared" si="119"/>
        <v>1960</v>
      </c>
      <c r="K71" s="146">
        <f t="shared" si="120"/>
        <v>2020</v>
      </c>
      <c r="L71" s="146">
        <f t="shared" si="121"/>
        <v>2090</v>
      </c>
      <c r="M71" s="146">
        <f t="shared" si="122"/>
        <v>2150</v>
      </c>
      <c r="N71" s="146">
        <f t="shared" si="123"/>
        <v>2210</v>
      </c>
      <c r="O71" s="53">
        <f t="shared" si="124"/>
        <v>2270</v>
      </c>
      <c r="P71" s="12">
        <f t="shared" si="104"/>
        <v>0</v>
      </c>
      <c r="S71" s="106"/>
      <c r="AG71" s="110">
        <v>233</v>
      </c>
      <c r="AH71" s="111">
        <f t="shared" si="105"/>
        <v>1.0348837209302326</v>
      </c>
      <c r="AI71" s="111">
        <f t="shared" si="106"/>
        <v>1.0337078651685394</v>
      </c>
      <c r="AJ71" s="111">
        <f t="shared" si="107"/>
        <v>1.0326086956521738</v>
      </c>
      <c r="AK71" s="111">
        <f t="shared" si="108"/>
        <v>1.0315789473684212</v>
      </c>
      <c r="AL71" s="111">
        <f t="shared" si="109"/>
        <v>1.0306122448979591</v>
      </c>
      <c r="AM71" s="111">
        <f t="shared" si="110"/>
        <v>1.0346534653465347</v>
      </c>
      <c r="AN71" s="111">
        <f t="shared" si="111"/>
        <v>1.0287081339712918</v>
      </c>
      <c r="AO71" s="111">
        <f t="shared" si="112"/>
        <v>1.027906976744186</v>
      </c>
      <c r="AP71" s="111">
        <f t="shared" si="113"/>
        <v>1.0271493212669682</v>
      </c>
      <c r="AQ71" s="112">
        <f t="shared" si="25"/>
        <v>0.6120000000000001</v>
      </c>
      <c r="AR71" s="212">
        <f t="shared" si="125"/>
        <v>0.8500000000000002</v>
      </c>
      <c r="AS71" s="212">
        <v>0.72</v>
      </c>
      <c r="AU71" s="110">
        <f t="shared" si="26"/>
        <v>480</v>
      </c>
      <c r="AV71" s="110">
        <f t="shared" si="27"/>
        <v>1720</v>
      </c>
      <c r="AW71" s="110">
        <f t="shared" si="28"/>
        <v>1780</v>
      </c>
      <c r="AX71" s="110">
        <f t="shared" si="29"/>
        <v>1840</v>
      </c>
      <c r="AY71" s="110">
        <f t="shared" si="30"/>
        <v>1900</v>
      </c>
      <c r="AZ71" s="110">
        <f t="shared" si="31"/>
        <v>1960</v>
      </c>
      <c r="BA71" s="110">
        <f t="shared" si="32"/>
        <v>2020</v>
      </c>
      <c r="BB71" s="110">
        <f t="shared" si="33"/>
        <v>2090</v>
      </c>
      <c r="BC71" s="110">
        <f t="shared" si="34"/>
        <v>2150</v>
      </c>
      <c r="BD71" s="110">
        <f t="shared" si="35"/>
        <v>2210</v>
      </c>
      <c r="BE71" s="110">
        <f t="shared" si="36"/>
        <v>2270</v>
      </c>
      <c r="BF71" s="217">
        <v>2020</v>
      </c>
      <c r="BG71" s="217">
        <f t="shared" si="37"/>
        <v>2840</v>
      </c>
      <c r="BH71" s="218">
        <f t="shared" si="38"/>
        <v>0.40594059405940586</v>
      </c>
      <c r="BI71" s="215">
        <f t="shared" si="114"/>
        <v>1169.7719999999999</v>
      </c>
      <c r="BJ71" s="216">
        <f t="shared" si="39"/>
        <v>1670.2280000000001</v>
      </c>
      <c r="BK71" s="202">
        <v>2.6</v>
      </c>
      <c r="BL71" s="254">
        <f t="shared" si="40"/>
        <v>1144</v>
      </c>
      <c r="BM71" s="202">
        <v>1.49</v>
      </c>
      <c r="BN71" s="255">
        <f t="shared" si="14"/>
        <v>178.8</v>
      </c>
      <c r="BO71" s="203">
        <v>18.16</v>
      </c>
      <c r="BP71" s="222">
        <f t="shared" si="41"/>
        <v>59.927999999999997</v>
      </c>
      <c r="BQ71" s="176"/>
      <c r="BR71" s="222">
        <f t="shared" si="42"/>
        <v>0</v>
      </c>
      <c r="BS71" s="176">
        <v>0.5</v>
      </c>
      <c r="BT71" s="222">
        <f t="shared" si="43"/>
        <v>37.5</v>
      </c>
      <c r="BU71" s="197">
        <v>70</v>
      </c>
      <c r="BV71" s="180"/>
      <c r="BW71" s="225">
        <f t="shared" si="44"/>
        <v>0</v>
      </c>
      <c r="BX71" s="180"/>
      <c r="BY71" s="225">
        <f t="shared" si="45"/>
        <v>0</v>
      </c>
      <c r="BZ71" s="180"/>
      <c r="CA71" s="225">
        <f t="shared" si="46"/>
        <v>0</v>
      </c>
      <c r="CB71" s="180">
        <v>2</v>
      </c>
      <c r="CC71" s="226">
        <f t="shared" si="47"/>
        <v>180</v>
      </c>
      <c r="CE71" s="12">
        <f t="shared" si="48"/>
        <v>1.3753846153846152</v>
      </c>
    </row>
    <row r="72" spans="1:83" ht="12.75" customHeight="1" thickBot="1">
      <c r="A72" s="300"/>
      <c r="B72" s="34" t="s">
        <v>89</v>
      </c>
      <c r="C72" s="77"/>
      <c r="D72" s="231">
        <f>BG72</f>
        <v>2930</v>
      </c>
      <c r="E72" s="114">
        <v>520</v>
      </c>
      <c r="F72" s="150">
        <f t="shared" si="115"/>
        <v>1820</v>
      </c>
      <c r="G72" s="65">
        <f t="shared" si="116"/>
        <v>1880</v>
      </c>
      <c r="H72" s="65">
        <f t="shared" si="117"/>
        <v>1950</v>
      </c>
      <c r="I72" s="65">
        <f t="shared" si="118"/>
        <v>2010</v>
      </c>
      <c r="J72" s="65">
        <f t="shared" si="119"/>
        <v>2080</v>
      </c>
      <c r="K72" s="65">
        <f t="shared" si="120"/>
        <v>2140</v>
      </c>
      <c r="L72" s="65">
        <f t="shared" si="121"/>
        <v>2210</v>
      </c>
      <c r="M72" s="65">
        <f t="shared" si="122"/>
        <v>2270</v>
      </c>
      <c r="N72" s="65">
        <f t="shared" si="123"/>
        <v>2340</v>
      </c>
      <c r="O72" s="151">
        <f t="shared" si="124"/>
        <v>2400</v>
      </c>
      <c r="P72" s="12">
        <f t="shared" si="104"/>
        <v>0</v>
      </c>
      <c r="S72" s="106"/>
      <c r="AG72" s="110">
        <v>234</v>
      </c>
      <c r="AH72" s="111">
        <f t="shared" si="105"/>
        <v>1.0329670329670331</v>
      </c>
      <c r="AI72" s="111">
        <f t="shared" si="106"/>
        <v>1.0372340425531914</v>
      </c>
      <c r="AJ72" s="111">
        <f t="shared" si="107"/>
        <v>1.0307692307692307</v>
      </c>
      <c r="AK72" s="111">
        <f t="shared" si="108"/>
        <v>1.0348258706467661</v>
      </c>
      <c r="AL72" s="111">
        <f t="shared" si="109"/>
        <v>1.0288461538461537</v>
      </c>
      <c r="AM72" s="111">
        <f t="shared" si="110"/>
        <v>1.0327102803738317</v>
      </c>
      <c r="AN72" s="111">
        <f t="shared" si="111"/>
        <v>1.0271493212669682</v>
      </c>
      <c r="AO72" s="111">
        <f t="shared" si="112"/>
        <v>1.0308370044052864</v>
      </c>
      <c r="AP72" s="111">
        <f t="shared" si="113"/>
        <v>1.0256410256410255</v>
      </c>
      <c r="AQ72" s="112">
        <f t="shared" si="25"/>
        <v>0.64800000000000013</v>
      </c>
      <c r="AR72" s="212">
        <f t="shared" si="125"/>
        <v>0.90000000000000024</v>
      </c>
      <c r="AS72" s="212">
        <v>0.72</v>
      </c>
      <c r="AU72" s="110">
        <f t="shared" si="26"/>
        <v>500</v>
      </c>
      <c r="AV72" s="110">
        <f t="shared" si="27"/>
        <v>1820</v>
      </c>
      <c r="AW72" s="110">
        <f t="shared" si="28"/>
        <v>1880</v>
      </c>
      <c r="AX72" s="110">
        <f t="shared" si="29"/>
        <v>1950</v>
      </c>
      <c r="AY72" s="110">
        <f t="shared" si="30"/>
        <v>2010</v>
      </c>
      <c r="AZ72" s="110">
        <f t="shared" si="31"/>
        <v>2080</v>
      </c>
      <c r="BA72" s="110">
        <f t="shared" si="32"/>
        <v>2140</v>
      </c>
      <c r="BB72" s="110">
        <f t="shared" si="33"/>
        <v>2210</v>
      </c>
      <c r="BC72" s="110">
        <f t="shared" si="34"/>
        <v>2270</v>
      </c>
      <c r="BD72" s="110">
        <f t="shared" si="35"/>
        <v>2340</v>
      </c>
      <c r="BE72" s="110">
        <f t="shared" si="36"/>
        <v>2400</v>
      </c>
      <c r="BF72" s="217">
        <v>2080</v>
      </c>
      <c r="BG72" s="217">
        <f t="shared" si="37"/>
        <v>2930</v>
      </c>
      <c r="BH72" s="218">
        <f t="shared" si="38"/>
        <v>0.40865384615384626</v>
      </c>
      <c r="BI72" s="215">
        <f t="shared" si="114"/>
        <v>1206.7980000000002</v>
      </c>
      <c r="BJ72" s="216">
        <f t="shared" si="39"/>
        <v>1723.2019999999998</v>
      </c>
      <c r="BK72" s="202">
        <v>2.69</v>
      </c>
      <c r="BL72" s="254">
        <f t="shared" si="40"/>
        <v>1183.5999999999999</v>
      </c>
      <c r="BM72" s="202">
        <v>1.58</v>
      </c>
      <c r="BN72" s="255">
        <f t="shared" si="14"/>
        <v>189.60000000000002</v>
      </c>
      <c r="BO72" s="203">
        <v>18.940000000000001</v>
      </c>
      <c r="BP72" s="222">
        <f t="shared" si="41"/>
        <v>62.502000000000002</v>
      </c>
      <c r="BQ72" s="176"/>
      <c r="BR72" s="222">
        <f t="shared" si="42"/>
        <v>0</v>
      </c>
      <c r="BS72" s="176">
        <v>0.5</v>
      </c>
      <c r="BT72" s="222">
        <f t="shared" si="43"/>
        <v>37.5</v>
      </c>
      <c r="BU72" s="197">
        <v>70</v>
      </c>
      <c r="BV72" s="180"/>
      <c r="BW72" s="225">
        <f t="shared" si="44"/>
        <v>0</v>
      </c>
      <c r="BX72" s="180"/>
      <c r="BY72" s="225">
        <f t="shared" si="45"/>
        <v>0</v>
      </c>
      <c r="BZ72" s="180"/>
      <c r="CA72" s="225">
        <f t="shared" si="46"/>
        <v>0</v>
      </c>
      <c r="CB72" s="180">
        <v>2</v>
      </c>
      <c r="CC72" s="224">
        <f t="shared" si="47"/>
        <v>180</v>
      </c>
      <c r="CE72" s="12">
        <f t="shared" si="48"/>
        <v>1.4584615384615385</v>
      </c>
    </row>
    <row r="73" spans="1:83" ht="12.75" customHeight="1" thickBot="1">
      <c r="A73" s="298"/>
      <c r="B73" s="32" t="s">
        <v>90</v>
      </c>
      <c r="C73" s="76"/>
      <c r="D73" s="235">
        <f t="shared" ref="D73:D136" si="126">BG73</f>
        <v>1880</v>
      </c>
      <c r="E73" s="33">
        <v>170</v>
      </c>
      <c r="F73" s="152">
        <f t="shared" ref="F73:F85" si="127">AV73</f>
        <v>610</v>
      </c>
      <c r="G73" s="153">
        <f t="shared" ref="G73:G85" si="128">AW73</f>
        <v>630</v>
      </c>
      <c r="H73" s="153">
        <f t="shared" ref="H73:H85" si="129">AX73</f>
        <v>650</v>
      </c>
      <c r="I73" s="153">
        <f t="shared" ref="I73:I85" si="130">AY73</f>
        <v>670</v>
      </c>
      <c r="J73" s="153">
        <f t="shared" ref="J73:J85" si="131">AZ73</f>
        <v>700</v>
      </c>
      <c r="K73" s="153">
        <f t="shared" ref="K73:K85" si="132">BA73</f>
        <v>720</v>
      </c>
      <c r="L73" s="153">
        <f t="shared" ref="L73:L85" si="133">BB73</f>
        <v>740</v>
      </c>
      <c r="M73" s="153">
        <f t="shared" ref="M73:M85" si="134">BC73</f>
        <v>760</v>
      </c>
      <c r="N73" s="153">
        <f t="shared" ref="N73:N85" si="135">BD73</f>
        <v>780</v>
      </c>
      <c r="O73" s="154">
        <f t="shared" ref="O73:O85" si="136">BE73</f>
        <v>800</v>
      </c>
      <c r="P73" s="12">
        <f t="shared" si="104"/>
        <v>0</v>
      </c>
      <c r="S73" s="106"/>
      <c r="AG73" s="110">
        <v>235</v>
      </c>
      <c r="AH73" s="111">
        <f t="shared" si="105"/>
        <v>1.0327868852459017</v>
      </c>
      <c r="AI73" s="111">
        <f t="shared" si="106"/>
        <v>1.0317460317460319</v>
      </c>
      <c r="AJ73" s="111">
        <f t="shared" si="107"/>
        <v>1.0307692307692307</v>
      </c>
      <c r="AK73" s="111">
        <f t="shared" si="108"/>
        <v>1.044776119402985</v>
      </c>
      <c r="AL73" s="111">
        <f t="shared" si="109"/>
        <v>1.0285714285714285</v>
      </c>
      <c r="AM73" s="111">
        <f t="shared" si="110"/>
        <v>1.0277777777777777</v>
      </c>
      <c r="AN73" s="111">
        <f t="shared" si="111"/>
        <v>1.027027027027027</v>
      </c>
      <c r="AO73" s="111">
        <f t="shared" si="112"/>
        <v>1.0263157894736843</v>
      </c>
      <c r="AP73" s="111">
        <f t="shared" si="113"/>
        <v>1.0256410256410255</v>
      </c>
      <c r="AQ73" s="112">
        <f t="shared" si="25"/>
        <v>0.216</v>
      </c>
      <c r="AR73" s="212">
        <v>0.3</v>
      </c>
      <c r="AS73" s="212">
        <v>0.72</v>
      </c>
      <c r="AU73" s="110">
        <f t="shared" si="26"/>
        <v>180</v>
      </c>
      <c r="AV73" s="110">
        <f t="shared" si="27"/>
        <v>610</v>
      </c>
      <c r="AW73" s="110">
        <f t="shared" si="28"/>
        <v>630</v>
      </c>
      <c r="AX73" s="110">
        <f t="shared" si="29"/>
        <v>650</v>
      </c>
      <c r="AY73" s="110">
        <f t="shared" si="30"/>
        <v>670</v>
      </c>
      <c r="AZ73" s="110">
        <f t="shared" si="31"/>
        <v>700</v>
      </c>
      <c r="BA73" s="110">
        <f t="shared" si="32"/>
        <v>720</v>
      </c>
      <c r="BB73" s="110">
        <f t="shared" si="33"/>
        <v>740</v>
      </c>
      <c r="BC73" s="110">
        <f t="shared" si="34"/>
        <v>760</v>
      </c>
      <c r="BD73" s="110">
        <f t="shared" si="35"/>
        <v>780</v>
      </c>
      <c r="BE73" s="110">
        <f t="shared" si="36"/>
        <v>800</v>
      </c>
      <c r="BF73" s="217">
        <v>1370</v>
      </c>
      <c r="BG73" s="217">
        <f t="shared" si="37"/>
        <v>1880</v>
      </c>
      <c r="BH73" s="218">
        <f t="shared" si="38"/>
        <v>0.37226277372262784</v>
      </c>
      <c r="BI73" s="215">
        <f t="shared" si="114"/>
        <v>776.79</v>
      </c>
      <c r="BJ73" s="216">
        <f t="shared" si="39"/>
        <v>1103.21</v>
      </c>
      <c r="BK73" s="202">
        <v>1.43</v>
      </c>
      <c r="BL73" s="254">
        <f t="shared" si="40"/>
        <v>629.19999999999993</v>
      </c>
      <c r="BM73" s="202">
        <v>0.51</v>
      </c>
      <c r="BN73" s="255">
        <f t="shared" si="14"/>
        <v>61.2</v>
      </c>
      <c r="BO73" s="203">
        <v>10.7</v>
      </c>
      <c r="BP73" s="222">
        <f t="shared" si="41"/>
        <v>35.309999999999995</v>
      </c>
      <c r="BQ73" s="176"/>
      <c r="BR73" s="222">
        <f t="shared" si="42"/>
        <v>0</v>
      </c>
      <c r="BS73" s="176">
        <v>0.5</v>
      </c>
      <c r="BT73" s="222">
        <f t="shared" si="43"/>
        <v>37.5</v>
      </c>
      <c r="BU73" s="197">
        <v>70</v>
      </c>
      <c r="BV73" s="180"/>
      <c r="BW73" s="225">
        <f t="shared" si="44"/>
        <v>0</v>
      </c>
      <c r="BX73" s="180"/>
      <c r="BY73" s="225">
        <f t="shared" si="45"/>
        <v>0</v>
      </c>
      <c r="BZ73" s="180"/>
      <c r="CA73" s="225">
        <f t="shared" si="46"/>
        <v>0</v>
      </c>
      <c r="CB73" s="180">
        <v>3</v>
      </c>
      <c r="CC73" s="225">
        <f t="shared" si="47"/>
        <v>270</v>
      </c>
      <c r="CE73" s="12">
        <f t="shared" si="48"/>
        <v>0.47076923076923072</v>
      </c>
    </row>
    <row r="74" spans="1:83" ht="12.75" customHeight="1" thickBot="1">
      <c r="A74" s="299"/>
      <c r="B74" s="38" t="s">
        <v>91</v>
      </c>
      <c r="C74" s="79"/>
      <c r="D74" s="230">
        <f t="shared" si="126"/>
        <v>1970</v>
      </c>
      <c r="E74" s="39">
        <v>200</v>
      </c>
      <c r="F74" s="155">
        <f t="shared" si="127"/>
        <v>710</v>
      </c>
      <c r="G74" s="156">
        <f t="shared" si="128"/>
        <v>740</v>
      </c>
      <c r="H74" s="156">
        <f t="shared" si="129"/>
        <v>760</v>
      </c>
      <c r="I74" s="156">
        <f t="shared" si="130"/>
        <v>790</v>
      </c>
      <c r="J74" s="156">
        <f t="shared" si="131"/>
        <v>810</v>
      </c>
      <c r="K74" s="156">
        <f t="shared" si="132"/>
        <v>840</v>
      </c>
      <c r="L74" s="156">
        <f t="shared" si="133"/>
        <v>860</v>
      </c>
      <c r="M74" s="156">
        <f t="shared" si="134"/>
        <v>890</v>
      </c>
      <c r="N74" s="156">
        <f t="shared" si="135"/>
        <v>910</v>
      </c>
      <c r="O74" s="157">
        <f t="shared" si="136"/>
        <v>940</v>
      </c>
      <c r="P74" s="12">
        <f t="shared" si="104"/>
        <v>0</v>
      </c>
      <c r="S74" s="106"/>
      <c r="AG74" s="110">
        <v>236</v>
      </c>
      <c r="AH74" s="111">
        <f t="shared" si="105"/>
        <v>1.0422535211267605</v>
      </c>
      <c r="AI74" s="111">
        <f t="shared" si="106"/>
        <v>1.027027027027027</v>
      </c>
      <c r="AJ74" s="111">
        <f t="shared" si="107"/>
        <v>1.0394736842105263</v>
      </c>
      <c r="AK74" s="111">
        <f t="shared" si="108"/>
        <v>1.0253164556962024</v>
      </c>
      <c r="AL74" s="111">
        <f t="shared" si="109"/>
        <v>1.037037037037037</v>
      </c>
      <c r="AM74" s="111">
        <f t="shared" si="110"/>
        <v>1.0238095238095237</v>
      </c>
      <c r="AN74" s="111">
        <f t="shared" si="111"/>
        <v>1.0348837209302326</v>
      </c>
      <c r="AO74" s="111">
        <f t="shared" si="112"/>
        <v>1.0224719101123596</v>
      </c>
      <c r="AP74" s="111">
        <f t="shared" si="113"/>
        <v>1.0329670329670331</v>
      </c>
      <c r="AQ74" s="112">
        <f t="shared" si="25"/>
        <v>0.252</v>
      </c>
      <c r="AR74" s="212">
        <f>AR73+0.05</f>
        <v>0.35</v>
      </c>
      <c r="AS74" s="212">
        <v>0.72</v>
      </c>
      <c r="AU74" s="110">
        <f t="shared" si="26"/>
        <v>210</v>
      </c>
      <c r="AV74" s="110">
        <f t="shared" si="27"/>
        <v>710</v>
      </c>
      <c r="AW74" s="110">
        <f t="shared" si="28"/>
        <v>740</v>
      </c>
      <c r="AX74" s="110">
        <f t="shared" si="29"/>
        <v>760</v>
      </c>
      <c r="AY74" s="110">
        <f t="shared" si="30"/>
        <v>790</v>
      </c>
      <c r="AZ74" s="110">
        <f t="shared" si="31"/>
        <v>810</v>
      </c>
      <c r="BA74" s="110">
        <f t="shared" si="32"/>
        <v>840</v>
      </c>
      <c r="BB74" s="110">
        <f t="shared" si="33"/>
        <v>860</v>
      </c>
      <c r="BC74" s="110">
        <f t="shared" si="34"/>
        <v>890</v>
      </c>
      <c r="BD74" s="110">
        <f t="shared" si="35"/>
        <v>910</v>
      </c>
      <c r="BE74" s="110">
        <f t="shared" si="36"/>
        <v>940</v>
      </c>
      <c r="BF74" s="217">
        <v>1440</v>
      </c>
      <c r="BG74" s="217">
        <f t="shared" si="37"/>
        <v>1970</v>
      </c>
      <c r="BH74" s="218">
        <f t="shared" si="38"/>
        <v>0.36805555555555558</v>
      </c>
      <c r="BI74" s="215">
        <f t="shared" si="114"/>
        <v>813.14400000000001</v>
      </c>
      <c r="BJ74" s="216">
        <f t="shared" si="39"/>
        <v>1156.856</v>
      </c>
      <c r="BK74" s="202">
        <v>1.52</v>
      </c>
      <c r="BL74" s="254">
        <f t="shared" si="40"/>
        <v>668.8</v>
      </c>
      <c r="BM74" s="202">
        <v>0.61</v>
      </c>
      <c r="BN74" s="255">
        <f t="shared" si="14"/>
        <v>73.2</v>
      </c>
      <c r="BO74" s="203">
        <v>11.32</v>
      </c>
      <c r="BP74" s="222">
        <f t="shared" si="41"/>
        <v>37.356000000000002</v>
      </c>
      <c r="BQ74" s="176"/>
      <c r="BR74" s="222">
        <f t="shared" si="42"/>
        <v>0</v>
      </c>
      <c r="BS74" s="176">
        <v>0.5</v>
      </c>
      <c r="BT74" s="222">
        <f t="shared" si="43"/>
        <v>37.5</v>
      </c>
      <c r="BU74" s="197">
        <v>70</v>
      </c>
      <c r="BV74" s="180"/>
      <c r="BW74" s="226">
        <f t="shared" si="44"/>
        <v>0</v>
      </c>
      <c r="BX74" s="180"/>
      <c r="BY74" s="226">
        <f t="shared" si="45"/>
        <v>0</v>
      </c>
      <c r="BZ74" s="180"/>
      <c r="CA74" s="225">
        <f t="shared" si="46"/>
        <v>0</v>
      </c>
      <c r="CB74" s="180">
        <v>3</v>
      </c>
      <c r="CC74" s="225">
        <f t="shared" si="47"/>
        <v>270</v>
      </c>
      <c r="CE74" s="12">
        <f t="shared" si="48"/>
        <v>0.56307692307692303</v>
      </c>
    </row>
    <row r="75" spans="1:83" ht="12.75" customHeight="1" thickBot="1">
      <c r="A75" s="299"/>
      <c r="B75" s="38" t="s">
        <v>92</v>
      </c>
      <c r="C75" s="79"/>
      <c r="D75" s="230">
        <f t="shared" si="126"/>
        <v>2060</v>
      </c>
      <c r="E75" s="39">
        <v>230</v>
      </c>
      <c r="F75" s="155">
        <f t="shared" si="127"/>
        <v>810</v>
      </c>
      <c r="G75" s="156">
        <f t="shared" si="128"/>
        <v>840</v>
      </c>
      <c r="H75" s="156">
        <f t="shared" si="129"/>
        <v>870</v>
      </c>
      <c r="I75" s="156">
        <f t="shared" si="130"/>
        <v>900</v>
      </c>
      <c r="J75" s="156">
        <f t="shared" si="131"/>
        <v>930</v>
      </c>
      <c r="K75" s="156">
        <f t="shared" si="132"/>
        <v>960</v>
      </c>
      <c r="L75" s="156">
        <f t="shared" si="133"/>
        <v>980</v>
      </c>
      <c r="M75" s="156">
        <f t="shared" si="134"/>
        <v>1010</v>
      </c>
      <c r="N75" s="156">
        <f t="shared" si="135"/>
        <v>1040</v>
      </c>
      <c r="O75" s="157">
        <f t="shared" si="136"/>
        <v>1070</v>
      </c>
      <c r="P75" s="12">
        <f t="shared" si="104"/>
        <v>0</v>
      </c>
      <c r="S75" s="106"/>
      <c r="AG75" s="110">
        <v>237</v>
      </c>
      <c r="AH75" s="111">
        <f t="shared" si="105"/>
        <v>1.037037037037037</v>
      </c>
      <c r="AI75" s="111">
        <f t="shared" si="106"/>
        <v>1.0357142857142858</v>
      </c>
      <c r="AJ75" s="111">
        <f t="shared" si="107"/>
        <v>1.0344827586206897</v>
      </c>
      <c r="AK75" s="111">
        <f t="shared" si="108"/>
        <v>1.0333333333333334</v>
      </c>
      <c r="AL75" s="111">
        <f t="shared" si="109"/>
        <v>1.032258064516129</v>
      </c>
      <c r="AM75" s="111">
        <f t="shared" si="110"/>
        <v>1.0208333333333333</v>
      </c>
      <c r="AN75" s="111">
        <f t="shared" si="111"/>
        <v>1.0306122448979591</v>
      </c>
      <c r="AO75" s="111">
        <f t="shared" si="112"/>
        <v>1.0297029702970297</v>
      </c>
      <c r="AP75" s="111">
        <f t="shared" si="113"/>
        <v>1.0288461538461537</v>
      </c>
      <c r="AQ75" s="112">
        <f t="shared" si="25"/>
        <v>0.28799999999999998</v>
      </c>
      <c r="AR75" s="212">
        <f t="shared" ref="AR75:AR85" si="137">AR74+0.05</f>
        <v>0.39999999999999997</v>
      </c>
      <c r="AS75" s="212">
        <v>0.72</v>
      </c>
      <c r="AU75" s="110">
        <f t="shared" si="26"/>
        <v>240</v>
      </c>
      <c r="AV75" s="110">
        <f t="shared" si="27"/>
        <v>810</v>
      </c>
      <c r="AW75" s="110">
        <f t="shared" si="28"/>
        <v>840</v>
      </c>
      <c r="AX75" s="110">
        <f t="shared" si="29"/>
        <v>870</v>
      </c>
      <c r="AY75" s="110">
        <f t="shared" si="30"/>
        <v>900</v>
      </c>
      <c r="AZ75" s="110">
        <f t="shared" si="31"/>
        <v>930</v>
      </c>
      <c r="BA75" s="110">
        <f t="shared" si="32"/>
        <v>960</v>
      </c>
      <c r="BB75" s="110">
        <f t="shared" si="33"/>
        <v>980</v>
      </c>
      <c r="BC75" s="110">
        <f t="shared" si="34"/>
        <v>1010</v>
      </c>
      <c r="BD75" s="110">
        <f t="shared" si="35"/>
        <v>1040</v>
      </c>
      <c r="BE75" s="110">
        <f t="shared" si="36"/>
        <v>1070</v>
      </c>
      <c r="BF75" s="217">
        <v>1510</v>
      </c>
      <c r="BG75" s="217">
        <f t="shared" si="37"/>
        <v>2060</v>
      </c>
      <c r="BH75" s="218">
        <f t="shared" si="38"/>
        <v>0.36423841059602657</v>
      </c>
      <c r="BI75" s="215">
        <f t="shared" si="114"/>
        <v>850.63200000000006</v>
      </c>
      <c r="BJ75" s="216">
        <f t="shared" si="39"/>
        <v>1209.3679999999999</v>
      </c>
      <c r="BK75" s="202">
        <v>1.61</v>
      </c>
      <c r="BL75" s="254">
        <f t="shared" si="40"/>
        <v>708.40000000000009</v>
      </c>
      <c r="BM75" s="202">
        <v>0.7</v>
      </c>
      <c r="BN75" s="255">
        <f t="shared" si="14"/>
        <v>84</v>
      </c>
      <c r="BO75" s="203">
        <v>11.96</v>
      </c>
      <c r="BP75" s="222">
        <f t="shared" si="41"/>
        <v>39.468000000000004</v>
      </c>
      <c r="BQ75" s="176"/>
      <c r="BR75" s="222">
        <f t="shared" si="42"/>
        <v>0</v>
      </c>
      <c r="BS75" s="176">
        <v>0.5</v>
      </c>
      <c r="BT75" s="222">
        <f t="shared" si="43"/>
        <v>37.5</v>
      </c>
      <c r="BU75" s="197">
        <v>70</v>
      </c>
      <c r="BV75" s="180"/>
      <c r="BW75" s="224">
        <f t="shared" si="44"/>
        <v>0</v>
      </c>
      <c r="BX75" s="180"/>
      <c r="BY75" s="224">
        <f t="shared" si="45"/>
        <v>0</v>
      </c>
      <c r="BZ75" s="180"/>
      <c r="CA75" s="225">
        <f t="shared" si="46"/>
        <v>0</v>
      </c>
      <c r="CB75" s="180">
        <v>3</v>
      </c>
      <c r="CC75" s="225">
        <f t="shared" si="47"/>
        <v>270</v>
      </c>
      <c r="CE75" s="12">
        <f t="shared" si="48"/>
        <v>0.64615384615384608</v>
      </c>
    </row>
    <row r="76" spans="1:83" ht="12.75" customHeight="1" thickBot="1">
      <c r="A76" s="299"/>
      <c r="B76" s="38" t="s">
        <v>93</v>
      </c>
      <c r="C76" s="79"/>
      <c r="D76" s="230">
        <f t="shared" si="126"/>
        <v>2150</v>
      </c>
      <c r="E76" s="39">
        <v>260</v>
      </c>
      <c r="F76" s="155">
        <f t="shared" si="127"/>
        <v>910</v>
      </c>
      <c r="G76" s="156">
        <f t="shared" si="128"/>
        <v>940</v>
      </c>
      <c r="H76" s="156">
        <f t="shared" si="129"/>
        <v>980</v>
      </c>
      <c r="I76" s="156">
        <f t="shared" si="130"/>
        <v>1010</v>
      </c>
      <c r="J76" s="156">
        <f t="shared" si="131"/>
        <v>1040</v>
      </c>
      <c r="K76" s="156">
        <f t="shared" si="132"/>
        <v>1070</v>
      </c>
      <c r="L76" s="156">
        <f t="shared" si="133"/>
        <v>1110</v>
      </c>
      <c r="M76" s="156">
        <f t="shared" si="134"/>
        <v>1140</v>
      </c>
      <c r="N76" s="156">
        <f t="shared" si="135"/>
        <v>1170</v>
      </c>
      <c r="O76" s="157">
        <f t="shared" si="136"/>
        <v>1200</v>
      </c>
      <c r="P76" s="12">
        <f t="shared" si="104"/>
        <v>0</v>
      </c>
      <c r="S76" s="106"/>
      <c r="AG76" s="110">
        <v>238</v>
      </c>
      <c r="AH76" s="111">
        <f t="shared" si="105"/>
        <v>1.0329670329670331</v>
      </c>
      <c r="AI76" s="111">
        <f t="shared" si="106"/>
        <v>1.0425531914893618</v>
      </c>
      <c r="AJ76" s="111">
        <f t="shared" si="107"/>
        <v>1.0306122448979591</v>
      </c>
      <c r="AK76" s="111">
        <f t="shared" si="108"/>
        <v>1.0297029702970297</v>
      </c>
      <c r="AL76" s="111">
        <f t="shared" si="109"/>
        <v>1.0288461538461537</v>
      </c>
      <c r="AM76" s="111">
        <f t="shared" si="110"/>
        <v>1.0373831775700935</v>
      </c>
      <c r="AN76" s="111">
        <f t="shared" si="111"/>
        <v>1.027027027027027</v>
      </c>
      <c r="AO76" s="111">
        <f t="shared" si="112"/>
        <v>1.0263157894736843</v>
      </c>
      <c r="AP76" s="111">
        <f t="shared" si="113"/>
        <v>1.0256410256410255</v>
      </c>
      <c r="AQ76" s="112">
        <f t="shared" si="25"/>
        <v>0.32399999999999995</v>
      </c>
      <c r="AR76" s="212">
        <f t="shared" si="137"/>
        <v>0.44999999999999996</v>
      </c>
      <c r="AS76" s="212">
        <v>0.72</v>
      </c>
      <c r="AU76" s="110">
        <f t="shared" si="26"/>
        <v>260</v>
      </c>
      <c r="AV76" s="110">
        <f t="shared" si="27"/>
        <v>910</v>
      </c>
      <c r="AW76" s="110">
        <f t="shared" si="28"/>
        <v>940</v>
      </c>
      <c r="AX76" s="110">
        <f t="shared" si="29"/>
        <v>980</v>
      </c>
      <c r="AY76" s="110">
        <f t="shared" si="30"/>
        <v>1010</v>
      </c>
      <c r="AZ76" s="110">
        <f t="shared" si="31"/>
        <v>1040</v>
      </c>
      <c r="BA76" s="110">
        <f t="shared" si="32"/>
        <v>1070</v>
      </c>
      <c r="BB76" s="110">
        <f t="shared" si="33"/>
        <v>1110</v>
      </c>
      <c r="BC76" s="110">
        <f t="shared" si="34"/>
        <v>1140</v>
      </c>
      <c r="BD76" s="110">
        <f t="shared" si="35"/>
        <v>1170</v>
      </c>
      <c r="BE76" s="110">
        <f t="shared" si="36"/>
        <v>1200</v>
      </c>
      <c r="BF76" s="217">
        <v>1580</v>
      </c>
      <c r="BG76" s="217">
        <f t="shared" si="37"/>
        <v>2150</v>
      </c>
      <c r="BH76" s="218">
        <f t="shared" si="38"/>
        <v>0.360759493670886</v>
      </c>
      <c r="BI76" s="215">
        <f t="shared" si="114"/>
        <v>886.59000000000015</v>
      </c>
      <c r="BJ76" s="216">
        <f t="shared" si="39"/>
        <v>1263.4099999999999</v>
      </c>
      <c r="BK76" s="202">
        <v>1.7</v>
      </c>
      <c r="BL76" s="254">
        <f t="shared" si="40"/>
        <v>748</v>
      </c>
      <c r="BM76" s="202">
        <v>0.8</v>
      </c>
      <c r="BN76" s="255">
        <f t="shared" si="14"/>
        <v>96</v>
      </c>
      <c r="BO76" s="203">
        <v>12.7</v>
      </c>
      <c r="BP76" s="222">
        <f t="shared" si="41"/>
        <v>41.91</v>
      </c>
      <c r="BQ76" s="176"/>
      <c r="BR76" s="222">
        <f t="shared" si="42"/>
        <v>0</v>
      </c>
      <c r="BS76" s="176">
        <v>0.5</v>
      </c>
      <c r="BT76" s="222">
        <f t="shared" si="43"/>
        <v>37.5</v>
      </c>
      <c r="BU76" s="197">
        <v>70</v>
      </c>
      <c r="BV76" s="180"/>
      <c r="BW76" s="225">
        <f t="shared" si="44"/>
        <v>0</v>
      </c>
      <c r="BX76" s="180"/>
      <c r="BY76" s="225">
        <f t="shared" si="45"/>
        <v>0</v>
      </c>
      <c r="BZ76" s="180"/>
      <c r="CA76" s="225">
        <f t="shared" si="46"/>
        <v>0</v>
      </c>
      <c r="CB76" s="180">
        <v>3</v>
      </c>
      <c r="CC76" s="226">
        <f t="shared" si="47"/>
        <v>270</v>
      </c>
      <c r="CE76" s="12">
        <f t="shared" si="48"/>
        <v>0.7384615384615385</v>
      </c>
    </row>
    <row r="77" spans="1:83" ht="12.75" customHeight="1" thickBot="1">
      <c r="A77" s="299"/>
      <c r="B77" s="38" t="s">
        <v>94</v>
      </c>
      <c r="C77" s="79"/>
      <c r="D77" s="230">
        <f t="shared" si="126"/>
        <v>2250</v>
      </c>
      <c r="E77" s="39">
        <v>290</v>
      </c>
      <c r="F77" s="155">
        <f t="shared" si="127"/>
        <v>1010</v>
      </c>
      <c r="G77" s="156">
        <f t="shared" si="128"/>
        <v>1050</v>
      </c>
      <c r="H77" s="156">
        <f t="shared" si="129"/>
        <v>1080</v>
      </c>
      <c r="I77" s="156">
        <f t="shared" si="130"/>
        <v>1120</v>
      </c>
      <c r="J77" s="156">
        <f t="shared" si="131"/>
        <v>1160</v>
      </c>
      <c r="K77" s="156">
        <f t="shared" si="132"/>
        <v>1190</v>
      </c>
      <c r="L77" s="156">
        <f t="shared" si="133"/>
        <v>1230</v>
      </c>
      <c r="M77" s="156">
        <f t="shared" si="134"/>
        <v>1260</v>
      </c>
      <c r="N77" s="156">
        <f t="shared" si="135"/>
        <v>1300</v>
      </c>
      <c r="O77" s="157">
        <f t="shared" si="136"/>
        <v>1340</v>
      </c>
      <c r="P77" s="12">
        <f t="shared" si="104"/>
        <v>0</v>
      </c>
      <c r="S77" s="106"/>
      <c r="AG77" s="110">
        <v>239</v>
      </c>
      <c r="AH77" s="111">
        <f t="shared" si="105"/>
        <v>1.0396039603960396</v>
      </c>
      <c r="AI77" s="111">
        <f t="shared" si="106"/>
        <v>1.0285714285714285</v>
      </c>
      <c r="AJ77" s="111">
        <f t="shared" si="107"/>
        <v>1.037037037037037</v>
      </c>
      <c r="AK77" s="111">
        <f t="shared" si="108"/>
        <v>1.0357142857142858</v>
      </c>
      <c r="AL77" s="111">
        <f t="shared" si="109"/>
        <v>1.0258620689655173</v>
      </c>
      <c r="AM77" s="111">
        <f t="shared" si="110"/>
        <v>1.0336134453781514</v>
      </c>
      <c r="AN77" s="111">
        <f t="shared" si="111"/>
        <v>1.024390243902439</v>
      </c>
      <c r="AO77" s="111">
        <f t="shared" si="112"/>
        <v>1.0317460317460319</v>
      </c>
      <c r="AP77" s="111">
        <f t="shared" si="113"/>
        <v>1.0307692307692307</v>
      </c>
      <c r="AQ77" s="112">
        <f t="shared" si="25"/>
        <v>0.35999999999999993</v>
      </c>
      <c r="AR77" s="212">
        <f t="shared" si="137"/>
        <v>0.49999999999999994</v>
      </c>
      <c r="AS77" s="212">
        <v>0.72</v>
      </c>
      <c r="AU77" s="110">
        <f t="shared" si="26"/>
        <v>290</v>
      </c>
      <c r="AV77" s="110">
        <f t="shared" si="27"/>
        <v>1010</v>
      </c>
      <c r="AW77" s="110">
        <f t="shared" si="28"/>
        <v>1050</v>
      </c>
      <c r="AX77" s="110">
        <f t="shared" si="29"/>
        <v>1080</v>
      </c>
      <c r="AY77" s="110">
        <f t="shared" si="30"/>
        <v>1120</v>
      </c>
      <c r="AZ77" s="110">
        <f t="shared" si="31"/>
        <v>1160</v>
      </c>
      <c r="BA77" s="110">
        <f t="shared" si="32"/>
        <v>1190</v>
      </c>
      <c r="BB77" s="110">
        <f t="shared" si="33"/>
        <v>1230</v>
      </c>
      <c r="BC77" s="110">
        <f t="shared" si="34"/>
        <v>1260</v>
      </c>
      <c r="BD77" s="110">
        <f t="shared" si="35"/>
        <v>1300</v>
      </c>
      <c r="BE77" s="110">
        <f t="shared" si="36"/>
        <v>1340</v>
      </c>
      <c r="BF77" s="217">
        <v>1650</v>
      </c>
      <c r="BG77" s="217">
        <f t="shared" si="37"/>
        <v>2250</v>
      </c>
      <c r="BH77" s="218">
        <f t="shared" si="38"/>
        <v>0.36363636363636354</v>
      </c>
      <c r="BI77" s="215">
        <f t="shared" si="114"/>
        <v>928.61000000000013</v>
      </c>
      <c r="BJ77" s="216">
        <f t="shared" si="39"/>
        <v>1321.3899999999999</v>
      </c>
      <c r="BK77" s="202">
        <v>1.8</v>
      </c>
      <c r="BL77" s="254">
        <f t="shared" si="40"/>
        <v>792</v>
      </c>
      <c r="BM77" s="202">
        <v>0.9</v>
      </c>
      <c r="BN77" s="255">
        <f t="shared" si="14"/>
        <v>108</v>
      </c>
      <c r="BO77" s="203">
        <v>13.3</v>
      </c>
      <c r="BP77" s="222">
        <f t="shared" si="41"/>
        <v>43.89</v>
      </c>
      <c r="BQ77" s="176"/>
      <c r="BR77" s="222">
        <f t="shared" si="42"/>
        <v>0</v>
      </c>
      <c r="BS77" s="176">
        <v>0.5</v>
      </c>
      <c r="BT77" s="222">
        <f t="shared" si="43"/>
        <v>37.5</v>
      </c>
      <c r="BU77" s="197">
        <v>70</v>
      </c>
      <c r="BV77" s="180"/>
      <c r="BW77" s="225">
        <f t="shared" si="44"/>
        <v>0</v>
      </c>
      <c r="BX77" s="180"/>
      <c r="BY77" s="225">
        <f t="shared" si="45"/>
        <v>0</v>
      </c>
      <c r="BZ77" s="180"/>
      <c r="CA77" s="225">
        <f t="shared" si="46"/>
        <v>0</v>
      </c>
      <c r="CB77" s="180">
        <v>3</v>
      </c>
      <c r="CC77" s="224">
        <f t="shared" si="47"/>
        <v>270</v>
      </c>
      <c r="CE77" s="12">
        <f t="shared" si="48"/>
        <v>0.8307692307692307</v>
      </c>
    </row>
    <row r="78" spans="1:83" ht="12.75" customHeight="1" thickBot="1">
      <c r="A78" s="299"/>
      <c r="B78" s="38" t="s">
        <v>95</v>
      </c>
      <c r="C78" s="79"/>
      <c r="D78" s="230">
        <f t="shared" si="126"/>
        <v>2340</v>
      </c>
      <c r="E78" s="39">
        <v>320</v>
      </c>
      <c r="F78" s="155">
        <f t="shared" si="127"/>
        <v>1110</v>
      </c>
      <c r="G78" s="156">
        <f t="shared" si="128"/>
        <v>1150</v>
      </c>
      <c r="H78" s="156">
        <f t="shared" si="129"/>
        <v>1190</v>
      </c>
      <c r="I78" s="156">
        <f t="shared" si="130"/>
        <v>1230</v>
      </c>
      <c r="J78" s="156">
        <f t="shared" si="131"/>
        <v>1270</v>
      </c>
      <c r="K78" s="156">
        <f t="shared" si="132"/>
        <v>1310</v>
      </c>
      <c r="L78" s="156">
        <f t="shared" si="133"/>
        <v>1350</v>
      </c>
      <c r="M78" s="156">
        <f t="shared" si="134"/>
        <v>1390</v>
      </c>
      <c r="N78" s="156">
        <f t="shared" si="135"/>
        <v>1430</v>
      </c>
      <c r="O78" s="157">
        <f t="shared" si="136"/>
        <v>1470</v>
      </c>
      <c r="P78" s="12">
        <f t="shared" si="104"/>
        <v>0</v>
      </c>
      <c r="S78" s="106"/>
      <c r="AG78" s="110">
        <v>240</v>
      </c>
      <c r="AH78" s="111">
        <f t="shared" si="105"/>
        <v>1.0360360360360361</v>
      </c>
      <c r="AI78" s="111">
        <f t="shared" si="106"/>
        <v>1.0347826086956522</v>
      </c>
      <c r="AJ78" s="111">
        <f t="shared" si="107"/>
        <v>1.0336134453781514</v>
      </c>
      <c r="AK78" s="111">
        <f t="shared" si="108"/>
        <v>1.032520325203252</v>
      </c>
      <c r="AL78" s="111">
        <f t="shared" si="109"/>
        <v>1.0314960629921259</v>
      </c>
      <c r="AM78" s="111">
        <f t="shared" si="110"/>
        <v>1.0305343511450382</v>
      </c>
      <c r="AN78" s="111">
        <f t="shared" si="111"/>
        <v>1.0296296296296297</v>
      </c>
      <c r="AO78" s="111">
        <f t="shared" si="112"/>
        <v>1.0287769784172662</v>
      </c>
      <c r="AP78" s="111">
        <f t="shared" si="113"/>
        <v>1.0279720279720279</v>
      </c>
      <c r="AQ78" s="112">
        <f t="shared" si="25"/>
        <v>0.39599999999999996</v>
      </c>
      <c r="AR78" s="212">
        <f t="shared" si="137"/>
        <v>0.54999999999999993</v>
      </c>
      <c r="AS78" s="212">
        <v>0.72</v>
      </c>
      <c r="AU78" s="110">
        <f t="shared" si="26"/>
        <v>320</v>
      </c>
      <c r="AV78" s="110">
        <f t="shared" si="27"/>
        <v>1110</v>
      </c>
      <c r="AW78" s="110">
        <f t="shared" si="28"/>
        <v>1150</v>
      </c>
      <c r="AX78" s="110">
        <f t="shared" si="29"/>
        <v>1190</v>
      </c>
      <c r="AY78" s="110">
        <f t="shared" si="30"/>
        <v>1230</v>
      </c>
      <c r="AZ78" s="110">
        <f t="shared" si="31"/>
        <v>1270</v>
      </c>
      <c r="BA78" s="110">
        <f t="shared" si="32"/>
        <v>1310</v>
      </c>
      <c r="BB78" s="110">
        <f t="shared" si="33"/>
        <v>1350</v>
      </c>
      <c r="BC78" s="110">
        <f t="shared" si="34"/>
        <v>1390</v>
      </c>
      <c r="BD78" s="110">
        <f t="shared" si="35"/>
        <v>1430</v>
      </c>
      <c r="BE78" s="110">
        <f t="shared" si="36"/>
        <v>1470</v>
      </c>
      <c r="BF78" s="217">
        <v>1720</v>
      </c>
      <c r="BG78" s="217">
        <f t="shared" si="37"/>
        <v>2340</v>
      </c>
      <c r="BH78" s="218">
        <f t="shared" si="38"/>
        <v>0.36046511627906974</v>
      </c>
      <c r="BI78" s="215">
        <f t="shared" si="114"/>
        <v>966.23</v>
      </c>
      <c r="BJ78" s="216">
        <f t="shared" si="39"/>
        <v>1373.77</v>
      </c>
      <c r="BK78" s="202">
        <v>1.89</v>
      </c>
      <c r="BL78" s="254">
        <f t="shared" si="40"/>
        <v>831.59999999999991</v>
      </c>
      <c r="BM78" s="202">
        <v>0.99</v>
      </c>
      <c r="BN78" s="255">
        <f t="shared" si="14"/>
        <v>118.8</v>
      </c>
      <c r="BO78" s="203">
        <v>13.9</v>
      </c>
      <c r="BP78" s="222">
        <f t="shared" si="41"/>
        <v>45.87</v>
      </c>
      <c r="BQ78" s="176"/>
      <c r="BR78" s="222">
        <f t="shared" si="42"/>
        <v>0</v>
      </c>
      <c r="BS78" s="176">
        <v>0.5</v>
      </c>
      <c r="BT78" s="222">
        <f t="shared" si="43"/>
        <v>37.5</v>
      </c>
      <c r="BU78" s="197">
        <v>70</v>
      </c>
      <c r="BV78" s="180"/>
      <c r="BW78" s="225">
        <f t="shared" si="44"/>
        <v>0</v>
      </c>
      <c r="BX78" s="180"/>
      <c r="BY78" s="225">
        <f t="shared" si="45"/>
        <v>0</v>
      </c>
      <c r="BZ78" s="180"/>
      <c r="CA78" s="225">
        <f t="shared" si="46"/>
        <v>0</v>
      </c>
      <c r="CB78" s="180">
        <v>3</v>
      </c>
      <c r="CC78" s="225">
        <f t="shared" si="47"/>
        <v>270</v>
      </c>
      <c r="CE78" s="12">
        <f t="shared" si="48"/>
        <v>0.91384615384615375</v>
      </c>
    </row>
    <row r="79" spans="1:83" ht="18.75" customHeight="1" thickBot="1">
      <c r="A79" s="299"/>
      <c r="B79" s="38" t="s">
        <v>96</v>
      </c>
      <c r="C79" s="79"/>
      <c r="D79" s="230">
        <f t="shared" si="126"/>
        <v>2430</v>
      </c>
      <c r="E79" s="39">
        <v>350</v>
      </c>
      <c r="F79" s="155">
        <f t="shared" si="127"/>
        <v>1210</v>
      </c>
      <c r="G79" s="156">
        <f t="shared" si="128"/>
        <v>1260</v>
      </c>
      <c r="H79" s="156">
        <f t="shared" si="129"/>
        <v>1300</v>
      </c>
      <c r="I79" s="156">
        <f t="shared" si="130"/>
        <v>1340</v>
      </c>
      <c r="J79" s="156">
        <f t="shared" si="131"/>
        <v>1390</v>
      </c>
      <c r="K79" s="156">
        <f t="shared" si="132"/>
        <v>1430</v>
      </c>
      <c r="L79" s="156">
        <f t="shared" si="133"/>
        <v>1470</v>
      </c>
      <c r="M79" s="156">
        <f t="shared" si="134"/>
        <v>1520</v>
      </c>
      <c r="N79" s="156">
        <f t="shared" si="135"/>
        <v>1560</v>
      </c>
      <c r="O79" s="157">
        <f t="shared" si="136"/>
        <v>1600</v>
      </c>
      <c r="P79" s="12">
        <f t="shared" si="104"/>
        <v>0</v>
      </c>
      <c r="S79" s="106"/>
      <c r="AG79" s="110">
        <v>241</v>
      </c>
      <c r="AH79" s="111">
        <f t="shared" si="105"/>
        <v>1.0413223140495869</v>
      </c>
      <c r="AI79" s="111">
        <f t="shared" si="106"/>
        <v>1.0317460317460319</v>
      </c>
      <c r="AJ79" s="111">
        <f t="shared" si="107"/>
        <v>1.0307692307692307</v>
      </c>
      <c r="AK79" s="111">
        <f t="shared" si="108"/>
        <v>1.0373134328358209</v>
      </c>
      <c r="AL79" s="111">
        <f t="shared" si="109"/>
        <v>1.0287769784172662</v>
      </c>
      <c r="AM79" s="111">
        <f t="shared" si="110"/>
        <v>1.0279720279720279</v>
      </c>
      <c r="AN79" s="111">
        <f t="shared" si="111"/>
        <v>1.0340136054421769</v>
      </c>
      <c r="AO79" s="111">
        <f t="shared" si="112"/>
        <v>1.0263157894736843</v>
      </c>
      <c r="AP79" s="111">
        <f t="shared" si="113"/>
        <v>1.0256410256410255</v>
      </c>
      <c r="AQ79" s="112">
        <f t="shared" si="25"/>
        <v>0.432</v>
      </c>
      <c r="AR79" s="212">
        <f t="shared" si="137"/>
        <v>0.6</v>
      </c>
      <c r="AS79" s="212">
        <v>0.72</v>
      </c>
      <c r="AU79" s="110">
        <f t="shared" si="26"/>
        <v>340</v>
      </c>
      <c r="AV79" s="110">
        <f t="shared" si="27"/>
        <v>1210</v>
      </c>
      <c r="AW79" s="110">
        <f t="shared" si="28"/>
        <v>1260</v>
      </c>
      <c r="AX79" s="110">
        <f t="shared" si="29"/>
        <v>1300</v>
      </c>
      <c r="AY79" s="110">
        <f t="shared" si="30"/>
        <v>1340</v>
      </c>
      <c r="AZ79" s="110">
        <f t="shared" si="31"/>
        <v>1390</v>
      </c>
      <c r="BA79" s="110">
        <f t="shared" si="32"/>
        <v>1430</v>
      </c>
      <c r="BB79" s="110">
        <f t="shared" si="33"/>
        <v>1470</v>
      </c>
      <c r="BC79" s="110">
        <f t="shared" si="34"/>
        <v>1520</v>
      </c>
      <c r="BD79" s="110">
        <f t="shared" si="35"/>
        <v>1560</v>
      </c>
      <c r="BE79" s="110">
        <f t="shared" si="36"/>
        <v>1600</v>
      </c>
      <c r="BF79" s="217">
        <v>1780</v>
      </c>
      <c r="BG79" s="217">
        <f t="shared" si="37"/>
        <v>2430</v>
      </c>
      <c r="BH79" s="218">
        <f t="shared" si="38"/>
        <v>0.36516853932584259</v>
      </c>
      <c r="BI79" s="215">
        <f t="shared" si="114"/>
        <v>1001.1199999999999</v>
      </c>
      <c r="BJ79" s="216">
        <f t="shared" si="39"/>
        <v>1428.88</v>
      </c>
      <c r="BK79" s="202">
        <v>1.98</v>
      </c>
      <c r="BL79" s="254">
        <f t="shared" si="40"/>
        <v>871.2</v>
      </c>
      <c r="BM79" s="202">
        <v>1.1000000000000001</v>
      </c>
      <c r="BN79" s="255">
        <f t="shared" si="14"/>
        <v>132</v>
      </c>
      <c r="BO79" s="203">
        <v>14.6</v>
      </c>
      <c r="BP79" s="222">
        <f t="shared" si="41"/>
        <v>48.18</v>
      </c>
      <c r="BQ79" s="176"/>
      <c r="BR79" s="222">
        <f t="shared" si="42"/>
        <v>0</v>
      </c>
      <c r="BS79" s="176">
        <v>0.5</v>
      </c>
      <c r="BT79" s="222">
        <f t="shared" si="43"/>
        <v>37.5</v>
      </c>
      <c r="BU79" s="197">
        <v>70</v>
      </c>
      <c r="BV79" s="180"/>
      <c r="BW79" s="225">
        <f t="shared" si="44"/>
        <v>0</v>
      </c>
      <c r="BX79" s="180"/>
      <c r="BY79" s="225">
        <f t="shared" si="45"/>
        <v>0</v>
      </c>
      <c r="BZ79" s="180"/>
      <c r="CA79" s="225">
        <f t="shared" si="46"/>
        <v>0</v>
      </c>
      <c r="CB79" s="180">
        <v>3</v>
      </c>
      <c r="CC79" s="225">
        <f t="shared" si="47"/>
        <v>270</v>
      </c>
      <c r="CE79" s="12">
        <f t="shared" si="48"/>
        <v>1.0153846153846153</v>
      </c>
    </row>
    <row r="80" spans="1:83" ht="12.75" customHeight="1" thickBot="1">
      <c r="A80" s="299"/>
      <c r="B80" s="38" t="s">
        <v>97</v>
      </c>
      <c r="C80" s="79"/>
      <c r="D80" s="230">
        <f t="shared" si="126"/>
        <v>2530</v>
      </c>
      <c r="E80" s="39">
        <v>380</v>
      </c>
      <c r="F80" s="155">
        <f t="shared" si="127"/>
        <v>1320</v>
      </c>
      <c r="G80" s="156">
        <f t="shared" si="128"/>
        <v>1360</v>
      </c>
      <c r="H80" s="156">
        <f t="shared" si="129"/>
        <v>1410</v>
      </c>
      <c r="I80" s="156">
        <f t="shared" si="130"/>
        <v>1460</v>
      </c>
      <c r="J80" s="156">
        <f t="shared" si="131"/>
        <v>1500</v>
      </c>
      <c r="K80" s="156">
        <f t="shared" si="132"/>
        <v>1550</v>
      </c>
      <c r="L80" s="156">
        <f t="shared" si="133"/>
        <v>1600</v>
      </c>
      <c r="M80" s="156">
        <f t="shared" si="134"/>
        <v>1640</v>
      </c>
      <c r="N80" s="156">
        <f t="shared" si="135"/>
        <v>1690</v>
      </c>
      <c r="O80" s="157">
        <f t="shared" si="136"/>
        <v>1740</v>
      </c>
      <c r="P80" s="12">
        <f t="shared" si="104"/>
        <v>0</v>
      </c>
      <c r="S80" s="106"/>
      <c r="AG80" s="110">
        <v>242</v>
      </c>
      <c r="AH80" s="111">
        <f t="shared" si="105"/>
        <v>1.0303030303030303</v>
      </c>
      <c r="AI80" s="111">
        <f t="shared" si="106"/>
        <v>1.036764705882353</v>
      </c>
      <c r="AJ80" s="111">
        <f t="shared" si="107"/>
        <v>1.0354609929078014</v>
      </c>
      <c r="AK80" s="111">
        <f t="shared" si="108"/>
        <v>1.0273972602739727</v>
      </c>
      <c r="AL80" s="111">
        <f t="shared" si="109"/>
        <v>1.0333333333333334</v>
      </c>
      <c r="AM80" s="111">
        <f t="shared" si="110"/>
        <v>1.032258064516129</v>
      </c>
      <c r="AN80" s="111">
        <f t="shared" si="111"/>
        <v>1.0249999999999999</v>
      </c>
      <c r="AO80" s="111">
        <f t="shared" si="112"/>
        <v>1.0304878048780488</v>
      </c>
      <c r="AP80" s="111">
        <f t="shared" si="113"/>
        <v>1.029585798816568</v>
      </c>
      <c r="AQ80" s="112">
        <f t="shared" si="25"/>
        <v>0.46799999999999997</v>
      </c>
      <c r="AR80" s="212">
        <f t="shared" si="137"/>
        <v>0.65</v>
      </c>
      <c r="AS80" s="212">
        <v>0.72</v>
      </c>
      <c r="AU80" s="110">
        <f t="shared" si="26"/>
        <v>370</v>
      </c>
      <c r="AV80" s="110">
        <f t="shared" si="27"/>
        <v>1320</v>
      </c>
      <c r="AW80" s="110">
        <f t="shared" si="28"/>
        <v>1360</v>
      </c>
      <c r="AX80" s="110">
        <f t="shared" si="29"/>
        <v>1410</v>
      </c>
      <c r="AY80" s="110">
        <f t="shared" si="30"/>
        <v>1460</v>
      </c>
      <c r="AZ80" s="110">
        <f t="shared" si="31"/>
        <v>1500</v>
      </c>
      <c r="BA80" s="110">
        <f t="shared" si="32"/>
        <v>1550</v>
      </c>
      <c r="BB80" s="110">
        <f t="shared" si="33"/>
        <v>1600</v>
      </c>
      <c r="BC80" s="110">
        <f t="shared" si="34"/>
        <v>1640</v>
      </c>
      <c r="BD80" s="110">
        <f t="shared" si="35"/>
        <v>1690</v>
      </c>
      <c r="BE80" s="110">
        <f t="shared" si="36"/>
        <v>1740</v>
      </c>
      <c r="BF80" s="217">
        <v>1850</v>
      </c>
      <c r="BG80" s="217">
        <f t="shared" si="37"/>
        <v>2530</v>
      </c>
      <c r="BH80" s="218">
        <f t="shared" si="38"/>
        <v>0.36756756756756759</v>
      </c>
      <c r="BI80" s="215">
        <f t="shared" si="114"/>
        <v>1047.54</v>
      </c>
      <c r="BJ80" s="216">
        <f t="shared" si="39"/>
        <v>1482.46</v>
      </c>
      <c r="BK80" s="202">
        <v>2.0699999999999998</v>
      </c>
      <c r="BL80" s="254">
        <f t="shared" si="40"/>
        <v>910.8</v>
      </c>
      <c r="BM80" s="202">
        <v>1.2</v>
      </c>
      <c r="BN80" s="255">
        <f t="shared" si="14"/>
        <v>144</v>
      </c>
      <c r="BO80" s="203">
        <v>15.2</v>
      </c>
      <c r="BP80" s="222">
        <f t="shared" si="41"/>
        <v>50.16</v>
      </c>
      <c r="BQ80" s="176"/>
      <c r="BR80" s="222">
        <f t="shared" si="42"/>
        <v>0</v>
      </c>
      <c r="BS80" s="176">
        <v>0.5</v>
      </c>
      <c r="BT80" s="222">
        <f t="shared" si="43"/>
        <v>37.5</v>
      </c>
      <c r="BU80" s="197">
        <v>70</v>
      </c>
      <c r="BV80" s="180"/>
      <c r="BW80" s="226">
        <f t="shared" si="44"/>
        <v>0</v>
      </c>
      <c r="BX80" s="180"/>
      <c r="BY80" s="226">
        <f t="shared" si="45"/>
        <v>0</v>
      </c>
      <c r="BZ80" s="180"/>
      <c r="CA80" s="225">
        <f t="shared" si="46"/>
        <v>0</v>
      </c>
      <c r="CB80" s="180">
        <v>3</v>
      </c>
      <c r="CC80" s="225">
        <f t="shared" si="47"/>
        <v>270</v>
      </c>
      <c r="CE80" s="12">
        <f t="shared" si="48"/>
        <v>1.1076923076923075</v>
      </c>
    </row>
    <row r="81" spans="1:83" ht="12.75" customHeight="1" thickBot="1">
      <c r="A81" s="299"/>
      <c r="B81" s="38" t="s">
        <v>98</v>
      </c>
      <c r="C81" s="79"/>
      <c r="D81" s="230">
        <f t="shared" si="126"/>
        <v>2610</v>
      </c>
      <c r="E81" s="39">
        <v>400</v>
      </c>
      <c r="F81" s="155">
        <f t="shared" si="127"/>
        <v>1420</v>
      </c>
      <c r="G81" s="156">
        <f t="shared" si="128"/>
        <v>1470</v>
      </c>
      <c r="H81" s="156">
        <f t="shared" si="129"/>
        <v>1520</v>
      </c>
      <c r="I81" s="156">
        <f t="shared" si="130"/>
        <v>1570</v>
      </c>
      <c r="J81" s="156">
        <f t="shared" si="131"/>
        <v>1620</v>
      </c>
      <c r="K81" s="156">
        <f t="shared" si="132"/>
        <v>1670</v>
      </c>
      <c r="L81" s="156">
        <f t="shared" si="133"/>
        <v>1720</v>
      </c>
      <c r="M81" s="156">
        <f t="shared" si="134"/>
        <v>1770</v>
      </c>
      <c r="N81" s="156">
        <f t="shared" si="135"/>
        <v>1820</v>
      </c>
      <c r="O81" s="157">
        <f t="shared" si="136"/>
        <v>1870</v>
      </c>
      <c r="P81" s="12">
        <f t="shared" si="104"/>
        <v>0</v>
      </c>
      <c r="S81" s="106"/>
      <c r="AG81" s="110">
        <v>243</v>
      </c>
      <c r="AH81" s="111">
        <f t="shared" si="105"/>
        <v>1.0352112676056338</v>
      </c>
      <c r="AI81" s="111">
        <f t="shared" si="106"/>
        <v>1.0340136054421769</v>
      </c>
      <c r="AJ81" s="111">
        <f t="shared" si="107"/>
        <v>1.0328947368421053</v>
      </c>
      <c r="AK81" s="111">
        <f t="shared" si="108"/>
        <v>1.0318471337579618</v>
      </c>
      <c r="AL81" s="111">
        <f t="shared" si="109"/>
        <v>1.0308641975308641</v>
      </c>
      <c r="AM81" s="111">
        <f t="shared" si="110"/>
        <v>1.0299401197604789</v>
      </c>
      <c r="AN81" s="111">
        <f t="shared" si="111"/>
        <v>1.0290697674418605</v>
      </c>
      <c r="AO81" s="111">
        <f t="shared" si="112"/>
        <v>1.0282485875706215</v>
      </c>
      <c r="AP81" s="111">
        <f t="shared" si="113"/>
        <v>1.0274725274725274</v>
      </c>
      <c r="AQ81" s="112">
        <f t="shared" si="25"/>
        <v>0.504</v>
      </c>
      <c r="AR81" s="212">
        <f t="shared" si="137"/>
        <v>0.70000000000000007</v>
      </c>
      <c r="AS81" s="212">
        <v>0.72</v>
      </c>
      <c r="AU81" s="110">
        <f t="shared" si="26"/>
        <v>400</v>
      </c>
      <c r="AV81" s="110">
        <f t="shared" si="27"/>
        <v>1420</v>
      </c>
      <c r="AW81" s="110">
        <f t="shared" si="28"/>
        <v>1470</v>
      </c>
      <c r="AX81" s="110">
        <f t="shared" si="29"/>
        <v>1520</v>
      </c>
      <c r="AY81" s="110">
        <f t="shared" si="30"/>
        <v>1570</v>
      </c>
      <c r="AZ81" s="110">
        <f t="shared" si="31"/>
        <v>1620</v>
      </c>
      <c r="BA81" s="110">
        <f t="shared" si="32"/>
        <v>1670</v>
      </c>
      <c r="BB81" s="110">
        <f t="shared" si="33"/>
        <v>1720</v>
      </c>
      <c r="BC81" s="110">
        <f t="shared" si="34"/>
        <v>1770</v>
      </c>
      <c r="BD81" s="110">
        <f t="shared" si="35"/>
        <v>1820</v>
      </c>
      <c r="BE81" s="110">
        <f t="shared" si="36"/>
        <v>1870</v>
      </c>
      <c r="BF81" s="217">
        <v>1920</v>
      </c>
      <c r="BG81" s="217">
        <f t="shared" si="37"/>
        <v>2610</v>
      </c>
      <c r="BH81" s="218">
        <f t="shared" si="38"/>
        <v>0.359375</v>
      </c>
      <c r="BI81" s="215">
        <f t="shared" si="114"/>
        <v>1076.03</v>
      </c>
      <c r="BJ81" s="216">
        <f t="shared" si="39"/>
        <v>1533.97</v>
      </c>
      <c r="BK81" s="202">
        <v>2.16</v>
      </c>
      <c r="BL81" s="254">
        <f t="shared" si="40"/>
        <v>950.40000000000009</v>
      </c>
      <c r="BM81" s="202">
        <v>1.28</v>
      </c>
      <c r="BN81" s="255">
        <f t="shared" si="14"/>
        <v>153.6</v>
      </c>
      <c r="BO81" s="203">
        <v>15.9</v>
      </c>
      <c r="BP81" s="222">
        <f t="shared" si="41"/>
        <v>52.47</v>
      </c>
      <c r="BQ81" s="176"/>
      <c r="BR81" s="222">
        <f t="shared" si="42"/>
        <v>0</v>
      </c>
      <c r="BS81" s="176">
        <v>0.5</v>
      </c>
      <c r="BT81" s="222">
        <f t="shared" si="43"/>
        <v>37.5</v>
      </c>
      <c r="BU81" s="197">
        <v>70</v>
      </c>
      <c r="BV81" s="180"/>
      <c r="BW81" s="224">
        <f t="shared" si="44"/>
        <v>0</v>
      </c>
      <c r="BX81" s="180"/>
      <c r="BY81" s="224">
        <f t="shared" si="45"/>
        <v>0</v>
      </c>
      <c r="BZ81" s="180"/>
      <c r="CA81" s="225">
        <f t="shared" si="46"/>
        <v>0</v>
      </c>
      <c r="CB81" s="180">
        <v>3</v>
      </c>
      <c r="CC81" s="226">
        <f t="shared" si="47"/>
        <v>270</v>
      </c>
      <c r="CE81" s="12">
        <f t="shared" si="48"/>
        <v>1.1815384615384614</v>
      </c>
    </row>
    <row r="82" spans="1:83" ht="12.75" customHeight="1" thickBot="1">
      <c r="A82" s="299"/>
      <c r="B82" s="38" t="s">
        <v>99</v>
      </c>
      <c r="C82" s="79"/>
      <c r="D82" s="230">
        <f t="shared" si="126"/>
        <v>2710</v>
      </c>
      <c r="E82" s="39">
        <v>430</v>
      </c>
      <c r="F82" s="155">
        <f t="shared" si="127"/>
        <v>1520</v>
      </c>
      <c r="G82" s="156">
        <f t="shared" si="128"/>
        <v>1570</v>
      </c>
      <c r="H82" s="156">
        <f t="shared" si="129"/>
        <v>1620</v>
      </c>
      <c r="I82" s="156">
        <f t="shared" si="130"/>
        <v>1680</v>
      </c>
      <c r="J82" s="156">
        <f t="shared" si="131"/>
        <v>1730</v>
      </c>
      <c r="K82" s="156">
        <f t="shared" si="132"/>
        <v>1790</v>
      </c>
      <c r="L82" s="156">
        <f t="shared" si="133"/>
        <v>1840</v>
      </c>
      <c r="M82" s="156">
        <f t="shared" si="134"/>
        <v>1890</v>
      </c>
      <c r="N82" s="156">
        <f t="shared" si="135"/>
        <v>1950</v>
      </c>
      <c r="O82" s="157">
        <f t="shared" si="136"/>
        <v>2000</v>
      </c>
      <c r="P82" s="12">
        <f t="shared" si="104"/>
        <v>0</v>
      </c>
      <c r="S82" s="106"/>
      <c r="AG82" s="110">
        <v>244</v>
      </c>
      <c r="AH82" s="111">
        <f t="shared" si="105"/>
        <v>1.0328947368421053</v>
      </c>
      <c r="AI82" s="111">
        <f t="shared" si="106"/>
        <v>1.0318471337579618</v>
      </c>
      <c r="AJ82" s="111">
        <f t="shared" si="107"/>
        <v>1.037037037037037</v>
      </c>
      <c r="AK82" s="111">
        <f t="shared" si="108"/>
        <v>1.0297619047619047</v>
      </c>
      <c r="AL82" s="111">
        <f t="shared" si="109"/>
        <v>1.0346820809248556</v>
      </c>
      <c r="AM82" s="111">
        <f t="shared" si="110"/>
        <v>1.0279329608938548</v>
      </c>
      <c r="AN82" s="111">
        <f t="shared" si="111"/>
        <v>1.0271739130434783</v>
      </c>
      <c r="AO82" s="111">
        <f t="shared" si="112"/>
        <v>1.0317460317460319</v>
      </c>
      <c r="AP82" s="111">
        <f t="shared" si="113"/>
        <v>1.0256410256410255</v>
      </c>
      <c r="AQ82" s="112">
        <f t="shared" si="25"/>
        <v>0.54</v>
      </c>
      <c r="AR82" s="212">
        <f t="shared" si="137"/>
        <v>0.75000000000000011</v>
      </c>
      <c r="AS82" s="212">
        <v>0.72</v>
      </c>
      <c r="AU82" s="110">
        <f t="shared" si="26"/>
        <v>420</v>
      </c>
      <c r="AV82" s="110">
        <f t="shared" si="27"/>
        <v>1520</v>
      </c>
      <c r="AW82" s="110">
        <f t="shared" si="28"/>
        <v>1570</v>
      </c>
      <c r="AX82" s="110">
        <f t="shared" si="29"/>
        <v>1620</v>
      </c>
      <c r="AY82" s="110">
        <f t="shared" si="30"/>
        <v>1680</v>
      </c>
      <c r="AZ82" s="110">
        <f t="shared" si="31"/>
        <v>1730</v>
      </c>
      <c r="BA82" s="110">
        <f t="shared" si="32"/>
        <v>1790</v>
      </c>
      <c r="BB82" s="110">
        <f t="shared" si="33"/>
        <v>1840</v>
      </c>
      <c r="BC82" s="110">
        <f t="shared" si="34"/>
        <v>1890</v>
      </c>
      <c r="BD82" s="110">
        <f t="shared" si="35"/>
        <v>1950</v>
      </c>
      <c r="BE82" s="110">
        <f t="shared" si="36"/>
        <v>2000</v>
      </c>
      <c r="BF82" s="217">
        <v>1980</v>
      </c>
      <c r="BG82" s="217">
        <f t="shared" si="37"/>
        <v>2710</v>
      </c>
      <c r="BH82" s="218">
        <f t="shared" si="38"/>
        <v>0.36868686868686873</v>
      </c>
      <c r="BI82" s="215">
        <f t="shared" si="114"/>
        <v>1118.0500000000002</v>
      </c>
      <c r="BJ82" s="216">
        <f t="shared" si="39"/>
        <v>1591.9499999999998</v>
      </c>
      <c r="BK82" s="202">
        <v>2.2599999999999998</v>
      </c>
      <c r="BL82" s="254">
        <f t="shared" si="40"/>
        <v>994.39999999999986</v>
      </c>
      <c r="BM82" s="202">
        <v>1.38</v>
      </c>
      <c r="BN82" s="255">
        <f t="shared" si="14"/>
        <v>165.6</v>
      </c>
      <c r="BO82" s="203">
        <v>16.5</v>
      </c>
      <c r="BP82" s="223">
        <f t="shared" si="41"/>
        <v>54.449999999999996</v>
      </c>
      <c r="BQ82" s="176"/>
      <c r="BR82" s="222">
        <f t="shared" si="42"/>
        <v>0</v>
      </c>
      <c r="BS82" s="176">
        <v>0.5</v>
      </c>
      <c r="BT82" s="222">
        <f t="shared" si="43"/>
        <v>37.5</v>
      </c>
      <c r="BU82" s="197">
        <v>70</v>
      </c>
      <c r="BV82" s="180"/>
      <c r="BW82" s="225">
        <f t="shared" si="44"/>
        <v>0</v>
      </c>
      <c r="BX82" s="180"/>
      <c r="BY82" s="225">
        <f t="shared" si="45"/>
        <v>0</v>
      </c>
      <c r="BZ82" s="180"/>
      <c r="CA82" s="225">
        <f t="shared" si="46"/>
        <v>0</v>
      </c>
      <c r="CB82" s="180">
        <v>3</v>
      </c>
      <c r="CC82" s="224">
        <f t="shared" si="47"/>
        <v>270</v>
      </c>
      <c r="CE82" s="12">
        <f t="shared" si="48"/>
        <v>1.2738461538461536</v>
      </c>
    </row>
    <row r="83" spans="1:83" ht="12.75" customHeight="1" thickBot="1">
      <c r="A83" s="299"/>
      <c r="B83" s="38" t="s">
        <v>100</v>
      </c>
      <c r="C83" s="79"/>
      <c r="D83" s="230">
        <f t="shared" si="126"/>
        <v>2800</v>
      </c>
      <c r="E83" s="39">
        <v>460</v>
      </c>
      <c r="F83" s="155">
        <f t="shared" si="127"/>
        <v>1620</v>
      </c>
      <c r="G83" s="156">
        <f t="shared" si="128"/>
        <v>1680</v>
      </c>
      <c r="H83" s="156">
        <f t="shared" si="129"/>
        <v>1730</v>
      </c>
      <c r="I83" s="156">
        <f t="shared" si="130"/>
        <v>1790</v>
      </c>
      <c r="J83" s="156">
        <f t="shared" si="131"/>
        <v>1850</v>
      </c>
      <c r="K83" s="156">
        <f t="shared" si="132"/>
        <v>1910</v>
      </c>
      <c r="L83" s="156">
        <f t="shared" si="133"/>
        <v>1960</v>
      </c>
      <c r="M83" s="156">
        <f t="shared" si="134"/>
        <v>2020</v>
      </c>
      <c r="N83" s="156">
        <f t="shared" si="135"/>
        <v>2080</v>
      </c>
      <c r="O83" s="157">
        <f t="shared" si="136"/>
        <v>2140</v>
      </c>
      <c r="P83" s="12">
        <f t="shared" si="104"/>
        <v>0</v>
      </c>
      <c r="S83" s="106"/>
      <c r="AG83" s="110">
        <v>245</v>
      </c>
      <c r="AH83" s="111">
        <f t="shared" si="105"/>
        <v>1.037037037037037</v>
      </c>
      <c r="AI83" s="111">
        <f t="shared" si="106"/>
        <v>1.0297619047619047</v>
      </c>
      <c r="AJ83" s="111">
        <f t="shared" si="107"/>
        <v>1.0346820809248556</v>
      </c>
      <c r="AK83" s="111">
        <f t="shared" si="108"/>
        <v>1.0335195530726258</v>
      </c>
      <c r="AL83" s="111">
        <f t="shared" si="109"/>
        <v>1.0324324324324323</v>
      </c>
      <c r="AM83" s="111">
        <f t="shared" si="110"/>
        <v>1.0261780104712042</v>
      </c>
      <c r="AN83" s="111">
        <f t="shared" si="111"/>
        <v>1.0306122448979591</v>
      </c>
      <c r="AO83" s="111">
        <f t="shared" si="112"/>
        <v>1.0297029702970297</v>
      </c>
      <c r="AP83" s="111">
        <f t="shared" si="113"/>
        <v>1.0288461538461537</v>
      </c>
      <c r="AQ83" s="112">
        <f t="shared" si="25"/>
        <v>0.57600000000000007</v>
      </c>
      <c r="AR83" s="212">
        <f t="shared" si="137"/>
        <v>0.80000000000000016</v>
      </c>
      <c r="AS83" s="212">
        <v>0.72</v>
      </c>
      <c r="AU83" s="110">
        <f t="shared" si="26"/>
        <v>450</v>
      </c>
      <c r="AV83" s="110">
        <f t="shared" si="27"/>
        <v>1620</v>
      </c>
      <c r="AW83" s="110">
        <f t="shared" si="28"/>
        <v>1680</v>
      </c>
      <c r="AX83" s="110">
        <f t="shared" si="29"/>
        <v>1730</v>
      </c>
      <c r="AY83" s="110">
        <f t="shared" si="30"/>
        <v>1790</v>
      </c>
      <c r="AZ83" s="110">
        <f t="shared" si="31"/>
        <v>1850</v>
      </c>
      <c r="BA83" s="110">
        <f t="shared" si="32"/>
        <v>1910</v>
      </c>
      <c r="BB83" s="110">
        <f t="shared" si="33"/>
        <v>1960</v>
      </c>
      <c r="BC83" s="110">
        <f t="shared" si="34"/>
        <v>2020</v>
      </c>
      <c r="BD83" s="110">
        <f t="shared" si="35"/>
        <v>2080</v>
      </c>
      <c r="BE83" s="110">
        <f t="shared" si="36"/>
        <v>2140</v>
      </c>
      <c r="BF83" s="217">
        <v>2050</v>
      </c>
      <c r="BG83" s="217">
        <f t="shared" si="37"/>
        <v>2800</v>
      </c>
      <c r="BH83" s="218">
        <f t="shared" si="38"/>
        <v>0.36585365853658547</v>
      </c>
      <c r="BI83" s="215">
        <f t="shared" si="114"/>
        <v>1154.1400000000001</v>
      </c>
      <c r="BJ83" s="216">
        <f t="shared" si="39"/>
        <v>1645.86</v>
      </c>
      <c r="BK83" s="202">
        <v>2.35</v>
      </c>
      <c r="BL83" s="254">
        <f t="shared" si="40"/>
        <v>1034</v>
      </c>
      <c r="BM83" s="202">
        <v>1.48</v>
      </c>
      <c r="BN83" s="255">
        <f t="shared" si="14"/>
        <v>177.6</v>
      </c>
      <c r="BO83" s="203">
        <v>17.2</v>
      </c>
      <c r="BP83" s="221">
        <f t="shared" si="41"/>
        <v>56.76</v>
      </c>
      <c r="BQ83" s="176"/>
      <c r="BR83" s="222">
        <f t="shared" si="42"/>
        <v>0</v>
      </c>
      <c r="BS83" s="176">
        <v>0.5</v>
      </c>
      <c r="BT83" s="222">
        <f t="shared" si="43"/>
        <v>37.5</v>
      </c>
      <c r="BU83" s="197">
        <v>70</v>
      </c>
      <c r="BV83" s="180"/>
      <c r="BW83" s="225">
        <f t="shared" si="44"/>
        <v>0</v>
      </c>
      <c r="BX83" s="180"/>
      <c r="BY83" s="225">
        <f t="shared" si="45"/>
        <v>0</v>
      </c>
      <c r="BZ83" s="180"/>
      <c r="CA83" s="225">
        <f t="shared" si="46"/>
        <v>0</v>
      </c>
      <c r="CB83" s="180">
        <v>3</v>
      </c>
      <c r="CC83" s="225">
        <f t="shared" si="47"/>
        <v>270</v>
      </c>
      <c r="CE83" s="12">
        <f t="shared" si="48"/>
        <v>1.3661538461538461</v>
      </c>
    </row>
    <row r="84" spans="1:83" ht="12.75" customHeight="1" thickBot="1">
      <c r="A84" s="299"/>
      <c r="B84" s="38" t="s">
        <v>101</v>
      </c>
      <c r="C84" s="79"/>
      <c r="D84" s="230">
        <f t="shared" si="126"/>
        <v>2890</v>
      </c>
      <c r="E84" s="39">
        <v>490</v>
      </c>
      <c r="F84" s="155">
        <f t="shared" si="127"/>
        <v>1720</v>
      </c>
      <c r="G84" s="156">
        <f t="shared" si="128"/>
        <v>1780</v>
      </c>
      <c r="H84" s="156">
        <f t="shared" si="129"/>
        <v>1840</v>
      </c>
      <c r="I84" s="156">
        <f t="shared" si="130"/>
        <v>1900</v>
      </c>
      <c r="J84" s="156">
        <f t="shared" si="131"/>
        <v>1960</v>
      </c>
      <c r="K84" s="156">
        <f t="shared" si="132"/>
        <v>2020</v>
      </c>
      <c r="L84" s="156">
        <f t="shared" si="133"/>
        <v>2090</v>
      </c>
      <c r="M84" s="156">
        <f t="shared" si="134"/>
        <v>2150</v>
      </c>
      <c r="N84" s="156">
        <f t="shared" si="135"/>
        <v>2210</v>
      </c>
      <c r="O84" s="157">
        <f t="shared" si="136"/>
        <v>2270</v>
      </c>
      <c r="P84" s="12">
        <f t="shared" si="104"/>
        <v>0</v>
      </c>
      <c r="S84" s="106"/>
      <c r="AG84" s="110">
        <v>246</v>
      </c>
      <c r="AH84" s="111">
        <f t="shared" si="105"/>
        <v>1.0348837209302326</v>
      </c>
      <c r="AI84" s="111">
        <f t="shared" si="106"/>
        <v>1.0337078651685394</v>
      </c>
      <c r="AJ84" s="111">
        <f t="shared" si="107"/>
        <v>1.0326086956521738</v>
      </c>
      <c r="AK84" s="111">
        <f t="shared" si="108"/>
        <v>1.0315789473684212</v>
      </c>
      <c r="AL84" s="111">
        <f t="shared" si="109"/>
        <v>1.0306122448979591</v>
      </c>
      <c r="AM84" s="111">
        <f t="shared" si="110"/>
        <v>1.0346534653465347</v>
      </c>
      <c r="AN84" s="111">
        <f t="shared" si="111"/>
        <v>1.0287081339712918</v>
      </c>
      <c r="AO84" s="111">
        <f t="shared" si="112"/>
        <v>1.027906976744186</v>
      </c>
      <c r="AP84" s="111">
        <f t="shared" si="113"/>
        <v>1.0271493212669682</v>
      </c>
      <c r="AQ84" s="112">
        <f t="shared" si="25"/>
        <v>0.6120000000000001</v>
      </c>
      <c r="AR84" s="212">
        <f t="shared" si="137"/>
        <v>0.8500000000000002</v>
      </c>
      <c r="AS84" s="212">
        <v>0.72</v>
      </c>
      <c r="AU84" s="110">
        <f t="shared" si="26"/>
        <v>480</v>
      </c>
      <c r="AV84" s="110">
        <f t="shared" si="27"/>
        <v>1720</v>
      </c>
      <c r="AW84" s="110">
        <f t="shared" si="28"/>
        <v>1780</v>
      </c>
      <c r="AX84" s="110">
        <f t="shared" si="29"/>
        <v>1840</v>
      </c>
      <c r="AY84" s="110">
        <f t="shared" si="30"/>
        <v>1900</v>
      </c>
      <c r="AZ84" s="110">
        <f t="shared" si="31"/>
        <v>1960</v>
      </c>
      <c r="BA84" s="110">
        <f t="shared" si="32"/>
        <v>2020</v>
      </c>
      <c r="BB84" s="110">
        <f t="shared" si="33"/>
        <v>2090</v>
      </c>
      <c r="BC84" s="110">
        <f t="shared" si="34"/>
        <v>2150</v>
      </c>
      <c r="BD84" s="110">
        <f t="shared" si="35"/>
        <v>2210</v>
      </c>
      <c r="BE84" s="110">
        <f t="shared" si="36"/>
        <v>2270</v>
      </c>
      <c r="BF84" s="217">
        <v>2120</v>
      </c>
      <c r="BG84" s="217">
        <f t="shared" si="37"/>
        <v>2890</v>
      </c>
      <c r="BH84" s="218">
        <f t="shared" si="38"/>
        <v>0.3632075471698113</v>
      </c>
      <c r="BI84" s="215">
        <f t="shared" si="114"/>
        <v>1191.43</v>
      </c>
      <c r="BJ84" s="216">
        <f t="shared" si="39"/>
        <v>1698.57</v>
      </c>
      <c r="BK84" s="202">
        <v>2.44</v>
      </c>
      <c r="BL84" s="254">
        <f t="shared" si="40"/>
        <v>1073.5999999999999</v>
      </c>
      <c r="BM84" s="202">
        <v>1.57</v>
      </c>
      <c r="BN84" s="255">
        <f t="shared" si="14"/>
        <v>188.4</v>
      </c>
      <c r="BO84" s="203">
        <v>17.899999999999999</v>
      </c>
      <c r="BP84" s="222">
        <f t="shared" si="41"/>
        <v>59.069999999999993</v>
      </c>
      <c r="BQ84" s="176"/>
      <c r="BR84" s="222">
        <f t="shared" si="42"/>
        <v>0</v>
      </c>
      <c r="BS84" s="176">
        <v>0.5</v>
      </c>
      <c r="BT84" s="222">
        <f t="shared" si="43"/>
        <v>37.5</v>
      </c>
      <c r="BU84" s="197">
        <v>70</v>
      </c>
      <c r="BV84" s="180"/>
      <c r="BW84" s="225">
        <f t="shared" si="44"/>
        <v>0</v>
      </c>
      <c r="BX84" s="180"/>
      <c r="BY84" s="225">
        <f t="shared" si="45"/>
        <v>0</v>
      </c>
      <c r="BZ84" s="180"/>
      <c r="CA84" s="225">
        <f t="shared" si="46"/>
        <v>0</v>
      </c>
      <c r="CB84" s="180">
        <v>3</v>
      </c>
      <c r="CC84" s="225">
        <f t="shared" si="47"/>
        <v>270</v>
      </c>
      <c r="CE84" s="12">
        <f t="shared" si="48"/>
        <v>1.4492307692307691</v>
      </c>
    </row>
    <row r="85" spans="1:83" ht="12.75" customHeight="1" thickBot="1">
      <c r="A85" s="300"/>
      <c r="B85" s="34" t="s">
        <v>102</v>
      </c>
      <c r="C85" s="77"/>
      <c r="D85" s="231">
        <f t="shared" si="126"/>
        <v>2980</v>
      </c>
      <c r="E85" s="35">
        <v>520</v>
      </c>
      <c r="F85" s="158">
        <f t="shared" si="127"/>
        <v>1820</v>
      </c>
      <c r="G85" s="159">
        <f t="shared" si="128"/>
        <v>1880</v>
      </c>
      <c r="H85" s="159">
        <f t="shared" si="129"/>
        <v>1950</v>
      </c>
      <c r="I85" s="159">
        <f t="shared" si="130"/>
        <v>2010</v>
      </c>
      <c r="J85" s="159">
        <f t="shared" si="131"/>
        <v>2080</v>
      </c>
      <c r="K85" s="159">
        <f t="shared" si="132"/>
        <v>2140</v>
      </c>
      <c r="L85" s="159">
        <f t="shared" si="133"/>
        <v>2210</v>
      </c>
      <c r="M85" s="159">
        <f t="shared" si="134"/>
        <v>2270</v>
      </c>
      <c r="N85" s="159">
        <f t="shared" si="135"/>
        <v>2340</v>
      </c>
      <c r="O85" s="160">
        <f t="shared" si="136"/>
        <v>2400</v>
      </c>
      <c r="P85" s="12">
        <f t="shared" si="104"/>
        <v>0</v>
      </c>
      <c r="S85" s="106"/>
      <c r="AG85" s="110">
        <v>247</v>
      </c>
      <c r="AH85" s="111">
        <f t="shared" si="105"/>
        <v>1.0329670329670331</v>
      </c>
      <c r="AI85" s="111">
        <f t="shared" si="106"/>
        <v>1.0372340425531914</v>
      </c>
      <c r="AJ85" s="111">
        <f t="shared" si="107"/>
        <v>1.0307692307692307</v>
      </c>
      <c r="AK85" s="111">
        <f t="shared" si="108"/>
        <v>1.0348258706467661</v>
      </c>
      <c r="AL85" s="111">
        <f t="shared" si="109"/>
        <v>1.0288461538461537</v>
      </c>
      <c r="AM85" s="111">
        <f t="shared" si="110"/>
        <v>1.0327102803738317</v>
      </c>
      <c r="AN85" s="111">
        <f t="shared" si="111"/>
        <v>1.0271493212669682</v>
      </c>
      <c r="AO85" s="111">
        <f t="shared" si="112"/>
        <v>1.0308370044052864</v>
      </c>
      <c r="AP85" s="111">
        <f t="shared" si="113"/>
        <v>1.0256410256410255</v>
      </c>
      <c r="AQ85" s="112">
        <f t="shared" si="25"/>
        <v>0.64800000000000013</v>
      </c>
      <c r="AR85" s="212">
        <f t="shared" si="137"/>
        <v>0.90000000000000024</v>
      </c>
      <c r="AS85" s="212">
        <v>0.72</v>
      </c>
      <c r="AU85" s="110">
        <f t="shared" si="26"/>
        <v>500</v>
      </c>
      <c r="AV85" s="110">
        <f t="shared" si="27"/>
        <v>1820</v>
      </c>
      <c r="AW85" s="110">
        <f t="shared" si="28"/>
        <v>1880</v>
      </c>
      <c r="AX85" s="110">
        <f t="shared" si="29"/>
        <v>1950</v>
      </c>
      <c r="AY85" s="110">
        <f t="shared" si="30"/>
        <v>2010</v>
      </c>
      <c r="AZ85" s="110">
        <f t="shared" si="31"/>
        <v>2080</v>
      </c>
      <c r="BA85" s="110">
        <f t="shared" si="32"/>
        <v>2140</v>
      </c>
      <c r="BB85" s="110">
        <f t="shared" si="33"/>
        <v>2210</v>
      </c>
      <c r="BC85" s="110">
        <f t="shared" si="34"/>
        <v>2270</v>
      </c>
      <c r="BD85" s="110">
        <f t="shared" si="35"/>
        <v>2340</v>
      </c>
      <c r="BE85" s="110">
        <f t="shared" si="36"/>
        <v>2400</v>
      </c>
      <c r="BF85" s="217">
        <v>2190</v>
      </c>
      <c r="BG85" s="217">
        <f t="shared" si="37"/>
        <v>2980</v>
      </c>
      <c r="BH85" s="218">
        <f t="shared" si="38"/>
        <v>0.36073059360730597</v>
      </c>
      <c r="BI85" s="215">
        <f t="shared" si="114"/>
        <v>1227.9820000000002</v>
      </c>
      <c r="BJ85" s="216">
        <f t="shared" si="39"/>
        <v>1752.0179999999998</v>
      </c>
      <c r="BK85" s="202">
        <v>2.5299999999999998</v>
      </c>
      <c r="BL85" s="254">
        <f t="shared" si="40"/>
        <v>1113.1999999999998</v>
      </c>
      <c r="BM85" s="202">
        <v>1.67</v>
      </c>
      <c r="BN85" s="255">
        <f t="shared" si="14"/>
        <v>200.39999999999998</v>
      </c>
      <c r="BO85" s="203">
        <v>18.46</v>
      </c>
      <c r="BP85" s="222">
        <f t="shared" si="41"/>
        <v>60.917999999999999</v>
      </c>
      <c r="BQ85" s="176"/>
      <c r="BR85" s="222">
        <f t="shared" si="42"/>
        <v>0</v>
      </c>
      <c r="BS85" s="176">
        <v>0.5</v>
      </c>
      <c r="BT85" s="222">
        <f t="shared" si="43"/>
        <v>37.5</v>
      </c>
      <c r="BU85" s="197">
        <v>70</v>
      </c>
      <c r="BV85" s="180"/>
      <c r="BW85" s="225">
        <f t="shared" si="44"/>
        <v>0</v>
      </c>
      <c r="BX85" s="180"/>
      <c r="BY85" s="225">
        <f t="shared" si="45"/>
        <v>0</v>
      </c>
      <c r="BZ85" s="180"/>
      <c r="CA85" s="225">
        <f t="shared" si="46"/>
        <v>0</v>
      </c>
      <c r="CB85" s="180">
        <v>3</v>
      </c>
      <c r="CC85" s="225">
        <f t="shared" si="47"/>
        <v>270</v>
      </c>
      <c r="CE85" s="12">
        <f t="shared" si="48"/>
        <v>1.5415384615384613</v>
      </c>
    </row>
    <row r="86" spans="1:83" ht="12.75" customHeight="1" thickBot="1">
      <c r="A86" s="298"/>
      <c r="B86" s="32" t="s">
        <v>103</v>
      </c>
      <c r="C86" s="76"/>
      <c r="D86" s="235">
        <f t="shared" si="126"/>
        <v>2260</v>
      </c>
      <c r="E86" s="33">
        <v>170</v>
      </c>
      <c r="F86" s="152">
        <f t="shared" ref="F86:F98" si="138">AV86</f>
        <v>610</v>
      </c>
      <c r="G86" s="153">
        <f t="shared" ref="G86:G98" si="139">AW86</f>
        <v>630</v>
      </c>
      <c r="H86" s="153">
        <f t="shared" ref="H86:H98" si="140">AX86</f>
        <v>650</v>
      </c>
      <c r="I86" s="153">
        <f t="shared" ref="I86:I98" si="141">AY86</f>
        <v>670</v>
      </c>
      <c r="J86" s="153">
        <f t="shared" ref="J86:J98" si="142">AZ86</f>
        <v>700</v>
      </c>
      <c r="K86" s="153">
        <f t="shared" ref="K86:K98" si="143">BA86</f>
        <v>720</v>
      </c>
      <c r="L86" s="153">
        <f t="shared" ref="L86:L98" si="144">BB86</f>
        <v>740</v>
      </c>
      <c r="M86" s="153">
        <f t="shared" ref="M86:M98" si="145">BC86</f>
        <v>760</v>
      </c>
      <c r="N86" s="153">
        <f t="shared" ref="N86:N98" si="146">BD86</f>
        <v>780</v>
      </c>
      <c r="O86" s="154">
        <f t="shared" ref="O86:O98" si="147">BE86</f>
        <v>800</v>
      </c>
      <c r="P86" s="12">
        <f t="shared" si="104"/>
        <v>0</v>
      </c>
      <c r="S86" s="106"/>
      <c r="AG86" s="110">
        <v>248</v>
      </c>
      <c r="AH86" s="111">
        <f t="shared" si="105"/>
        <v>1.0327868852459017</v>
      </c>
      <c r="AI86" s="111">
        <f t="shared" si="106"/>
        <v>1.0317460317460319</v>
      </c>
      <c r="AJ86" s="111">
        <f t="shared" si="107"/>
        <v>1.0307692307692307</v>
      </c>
      <c r="AK86" s="111">
        <f t="shared" si="108"/>
        <v>1.044776119402985</v>
      </c>
      <c r="AL86" s="111">
        <f t="shared" si="109"/>
        <v>1.0285714285714285</v>
      </c>
      <c r="AM86" s="111">
        <f t="shared" si="110"/>
        <v>1.0277777777777777</v>
      </c>
      <c r="AN86" s="111">
        <f t="shared" si="111"/>
        <v>1.027027027027027</v>
      </c>
      <c r="AO86" s="111">
        <f t="shared" si="112"/>
        <v>1.0263157894736843</v>
      </c>
      <c r="AP86" s="111">
        <f t="shared" si="113"/>
        <v>1.0256410256410255</v>
      </c>
      <c r="AQ86" s="112">
        <f t="shared" si="25"/>
        <v>0.216</v>
      </c>
      <c r="AR86" s="212">
        <v>0.3</v>
      </c>
      <c r="AS86" s="212">
        <v>0.72</v>
      </c>
      <c r="AU86" s="110">
        <f t="shared" si="26"/>
        <v>180</v>
      </c>
      <c r="AV86" s="110">
        <f t="shared" si="27"/>
        <v>610</v>
      </c>
      <c r="AW86" s="110">
        <f t="shared" si="28"/>
        <v>630</v>
      </c>
      <c r="AX86" s="110">
        <f t="shared" si="29"/>
        <v>650</v>
      </c>
      <c r="AY86" s="110">
        <f t="shared" si="30"/>
        <v>670</v>
      </c>
      <c r="AZ86" s="110">
        <f t="shared" si="31"/>
        <v>700</v>
      </c>
      <c r="BA86" s="110">
        <f t="shared" si="32"/>
        <v>720</v>
      </c>
      <c r="BB86" s="110">
        <f t="shared" si="33"/>
        <v>740</v>
      </c>
      <c r="BC86" s="110">
        <f t="shared" si="34"/>
        <v>760</v>
      </c>
      <c r="BD86" s="110">
        <f t="shared" si="35"/>
        <v>780</v>
      </c>
      <c r="BE86" s="110">
        <f t="shared" si="36"/>
        <v>800</v>
      </c>
      <c r="BF86" s="217">
        <v>1450</v>
      </c>
      <c r="BG86" s="217">
        <f t="shared" si="37"/>
        <v>2260</v>
      </c>
      <c r="BH86" s="218">
        <f t="shared" si="38"/>
        <v>0.55862068965517242</v>
      </c>
      <c r="BI86" s="215">
        <f t="shared" si="114"/>
        <v>936.12800000000016</v>
      </c>
      <c r="BJ86" s="216">
        <f t="shared" si="39"/>
        <v>1323.8719999999998</v>
      </c>
      <c r="BK86" s="202">
        <v>1.64</v>
      </c>
      <c r="BL86" s="254">
        <f t="shared" si="40"/>
        <v>721.59999999999991</v>
      </c>
      <c r="BM86" s="202">
        <v>0.77</v>
      </c>
      <c r="BN86" s="255">
        <f t="shared" si="14"/>
        <v>92.4</v>
      </c>
      <c r="BO86" s="203">
        <v>12.84</v>
      </c>
      <c r="BP86" s="222">
        <f t="shared" si="41"/>
        <v>42.372</v>
      </c>
      <c r="BQ86" s="176"/>
      <c r="BR86" s="222">
        <f t="shared" si="42"/>
        <v>0</v>
      </c>
      <c r="BS86" s="176">
        <v>0.5</v>
      </c>
      <c r="BT86" s="222">
        <f t="shared" si="43"/>
        <v>37.5</v>
      </c>
      <c r="BU86" s="197">
        <v>70</v>
      </c>
      <c r="BV86" s="180"/>
      <c r="BW86" s="226">
        <f t="shared" si="44"/>
        <v>0</v>
      </c>
      <c r="BX86" s="180"/>
      <c r="BY86" s="226">
        <f t="shared" si="45"/>
        <v>0</v>
      </c>
      <c r="BZ86" s="180"/>
      <c r="CA86" s="225">
        <f t="shared" si="46"/>
        <v>0</v>
      </c>
      <c r="CB86" s="180">
        <v>4</v>
      </c>
      <c r="CC86" s="226">
        <f t="shared" si="47"/>
        <v>360</v>
      </c>
      <c r="CE86" s="12">
        <f t="shared" si="48"/>
        <v>0.71076923076923071</v>
      </c>
    </row>
    <row r="87" spans="1:83" ht="12.75" customHeight="1" thickBot="1">
      <c r="A87" s="299"/>
      <c r="B87" s="38" t="s">
        <v>104</v>
      </c>
      <c r="C87" s="79"/>
      <c r="D87" s="230">
        <f t="shared" si="126"/>
        <v>2360</v>
      </c>
      <c r="E87" s="39">
        <v>200</v>
      </c>
      <c r="F87" s="155">
        <f t="shared" si="138"/>
        <v>710</v>
      </c>
      <c r="G87" s="156">
        <f t="shared" si="139"/>
        <v>740</v>
      </c>
      <c r="H87" s="156">
        <f t="shared" si="140"/>
        <v>760</v>
      </c>
      <c r="I87" s="156">
        <f t="shared" si="141"/>
        <v>790</v>
      </c>
      <c r="J87" s="156">
        <f t="shared" si="142"/>
        <v>810</v>
      </c>
      <c r="K87" s="156">
        <f t="shared" si="143"/>
        <v>840</v>
      </c>
      <c r="L87" s="156">
        <f t="shared" si="144"/>
        <v>860</v>
      </c>
      <c r="M87" s="156">
        <f t="shared" si="145"/>
        <v>890</v>
      </c>
      <c r="N87" s="156">
        <f t="shared" si="146"/>
        <v>910</v>
      </c>
      <c r="O87" s="157">
        <f t="shared" si="147"/>
        <v>940</v>
      </c>
      <c r="P87" s="12">
        <f t="shared" si="104"/>
        <v>0</v>
      </c>
      <c r="S87" s="106"/>
      <c r="AG87" s="110">
        <v>249</v>
      </c>
      <c r="AH87" s="111">
        <f t="shared" si="105"/>
        <v>1.0422535211267605</v>
      </c>
      <c r="AI87" s="111">
        <f t="shared" si="106"/>
        <v>1.027027027027027</v>
      </c>
      <c r="AJ87" s="111">
        <f t="shared" si="107"/>
        <v>1.0394736842105263</v>
      </c>
      <c r="AK87" s="111">
        <f t="shared" si="108"/>
        <v>1.0253164556962024</v>
      </c>
      <c r="AL87" s="111">
        <f t="shared" si="109"/>
        <v>1.037037037037037</v>
      </c>
      <c r="AM87" s="111">
        <f t="shared" si="110"/>
        <v>1.0238095238095237</v>
      </c>
      <c r="AN87" s="111">
        <f t="shared" si="111"/>
        <v>1.0348837209302326</v>
      </c>
      <c r="AO87" s="111">
        <f t="shared" si="112"/>
        <v>1.0224719101123596</v>
      </c>
      <c r="AP87" s="111">
        <f t="shared" si="113"/>
        <v>1.0329670329670331</v>
      </c>
      <c r="AQ87" s="112">
        <f t="shared" si="25"/>
        <v>0.252</v>
      </c>
      <c r="AR87" s="212">
        <f>AR86+0.05</f>
        <v>0.35</v>
      </c>
      <c r="AS87" s="212">
        <v>0.72</v>
      </c>
      <c r="AU87" s="110">
        <f t="shared" si="26"/>
        <v>210</v>
      </c>
      <c r="AV87" s="110">
        <f t="shared" si="27"/>
        <v>710</v>
      </c>
      <c r="AW87" s="110">
        <f t="shared" si="28"/>
        <v>740</v>
      </c>
      <c r="AX87" s="110">
        <f t="shared" si="29"/>
        <v>760</v>
      </c>
      <c r="AY87" s="110">
        <f t="shared" si="30"/>
        <v>790</v>
      </c>
      <c r="AZ87" s="110">
        <f t="shared" si="31"/>
        <v>810</v>
      </c>
      <c r="BA87" s="110">
        <f t="shared" si="32"/>
        <v>840</v>
      </c>
      <c r="BB87" s="110">
        <f t="shared" si="33"/>
        <v>860</v>
      </c>
      <c r="BC87" s="110">
        <f t="shared" si="34"/>
        <v>890</v>
      </c>
      <c r="BD87" s="110">
        <f t="shared" si="35"/>
        <v>910</v>
      </c>
      <c r="BE87" s="110">
        <f t="shared" si="36"/>
        <v>940</v>
      </c>
      <c r="BF87" s="217">
        <v>1520</v>
      </c>
      <c r="BG87" s="217">
        <f t="shared" si="37"/>
        <v>2360</v>
      </c>
      <c r="BH87" s="218">
        <f t="shared" si="38"/>
        <v>0.55263157894736836</v>
      </c>
      <c r="BI87" s="215">
        <f t="shared" si="114"/>
        <v>975.95399999999995</v>
      </c>
      <c r="BJ87" s="216">
        <f t="shared" si="39"/>
        <v>1384.046</v>
      </c>
      <c r="BK87" s="202">
        <v>1.73</v>
      </c>
      <c r="BL87" s="254">
        <f t="shared" si="40"/>
        <v>761.2</v>
      </c>
      <c r="BM87" s="202">
        <v>0.92</v>
      </c>
      <c r="BN87" s="255">
        <f t="shared" si="14"/>
        <v>110.4</v>
      </c>
      <c r="BO87" s="203">
        <v>13.62</v>
      </c>
      <c r="BP87" s="222">
        <f t="shared" si="41"/>
        <v>44.945999999999998</v>
      </c>
      <c r="BQ87" s="176"/>
      <c r="BR87" s="222">
        <f t="shared" si="42"/>
        <v>0</v>
      </c>
      <c r="BS87" s="176">
        <v>0.5</v>
      </c>
      <c r="BT87" s="222">
        <f t="shared" si="43"/>
        <v>37.5</v>
      </c>
      <c r="BU87" s="197">
        <v>70</v>
      </c>
      <c r="BV87" s="180"/>
      <c r="BW87" s="224">
        <f t="shared" si="44"/>
        <v>0</v>
      </c>
      <c r="BX87" s="180"/>
      <c r="BY87" s="224">
        <f t="shared" si="45"/>
        <v>0</v>
      </c>
      <c r="BZ87" s="180"/>
      <c r="CA87" s="225">
        <f t="shared" si="46"/>
        <v>0</v>
      </c>
      <c r="CB87" s="180">
        <v>4</v>
      </c>
      <c r="CC87" s="224">
        <f t="shared" si="47"/>
        <v>360</v>
      </c>
      <c r="CE87" s="12">
        <f t="shared" si="48"/>
        <v>0.84923076923076923</v>
      </c>
    </row>
    <row r="88" spans="1:83" ht="12.75" customHeight="1" thickBot="1">
      <c r="A88" s="299"/>
      <c r="B88" s="38" t="s">
        <v>105</v>
      </c>
      <c r="C88" s="79"/>
      <c r="D88" s="230">
        <f t="shared" si="126"/>
        <v>2460</v>
      </c>
      <c r="E88" s="39">
        <v>230</v>
      </c>
      <c r="F88" s="155">
        <f t="shared" si="138"/>
        <v>810</v>
      </c>
      <c r="G88" s="156">
        <f t="shared" si="139"/>
        <v>840</v>
      </c>
      <c r="H88" s="156">
        <f t="shared" si="140"/>
        <v>870</v>
      </c>
      <c r="I88" s="156">
        <f t="shared" si="141"/>
        <v>900</v>
      </c>
      <c r="J88" s="156">
        <f t="shared" si="142"/>
        <v>930</v>
      </c>
      <c r="K88" s="156">
        <f t="shared" si="143"/>
        <v>960</v>
      </c>
      <c r="L88" s="156">
        <f t="shared" si="144"/>
        <v>980</v>
      </c>
      <c r="M88" s="156">
        <f t="shared" si="145"/>
        <v>1010</v>
      </c>
      <c r="N88" s="156">
        <f t="shared" si="146"/>
        <v>1040</v>
      </c>
      <c r="O88" s="157">
        <f t="shared" si="147"/>
        <v>1070</v>
      </c>
      <c r="P88" s="12">
        <f t="shared" si="104"/>
        <v>0</v>
      </c>
      <c r="S88" s="106"/>
      <c r="AG88" s="110">
        <v>250</v>
      </c>
      <c r="AH88" s="111">
        <f t="shared" si="105"/>
        <v>1.037037037037037</v>
      </c>
      <c r="AI88" s="111">
        <f t="shared" si="106"/>
        <v>1.0357142857142858</v>
      </c>
      <c r="AJ88" s="111">
        <f t="shared" si="107"/>
        <v>1.0344827586206897</v>
      </c>
      <c r="AK88" s="111">
        <f t="shared" si="108"/>
        <v>1.0333333333333334</v>
      </c>
      <c r="AL88" s="111">
        <f t="shared" si="109"/>
        <v>1.032258064516129</v>
      </c>
      <c r="AM88" s="111">
        <f t="shared" si="110"/>
        <v>1.0208333333333333</v>
      </c>
      <c r="AN88" s="111">
        <f t="shared" si="111"/>
        <v>1.0306122448979591</v>
      </c>
      <c r="AO88" s="111">
        <f t="shared" si="112"/>
        <v>1.0297029702970297</v>
      </c>
      <c r="AP88" s="111">
        <f t="shared" si="113"/>
        <v>1.0288461538461537</v>
      </c>
      <c r="AQ88" s="112">
        <f t="shared" si="25"/>
        <v>0.28799999999999998</v>
      </c>
      <c r="AR88" s="212">
        <f t="shared" ref="AR88:AR98" si="148">AR87+0.05</f>
        <v>0.39999999999999997</v>
      </c>
      <c r="AS88" s="212">
        <v>0.72</v>
      </c>
      <c r="AU88" s="110">
        <f t="shared" si="26"/>
        <v>240</v>
      </c>
      <c r="AV88" s="110">
        <f t="shared" si="27"/>
        <v>810</v>
      </c>
      <c r="AW88" s="110">
        <f t="shared" si="28"/>
        <v>840</v>
      </c>
      <c r="AX88" s="110">
        <f t="shared" si="29"/>
        <v>870</v>
      </c>
      <c r="AY88" s="110">
        <f t="shared" si="30"/>
        <v>900</v>
      </c>
      <c r="AZ88" s="110">
        <f t="shared" si="31"/>
        <v>930</v>
      </c>
      <c r="BA88" s="110">
        <f t="shared" si="32"/>
        <v>960</v>
      </c>
      <c r="BB88" s="110">
        <f t="shared" si="33"/>
        <v>980</v>
      </c>
      <c r="BC88" s="110">
        <f t="shared" si="34"/>
        <v>1010</v>
      </c>
      <c r="BD88" s="110">
        <f t="shared" si="35"/>
        <v>1040</v>
      </c>
      <c r="BE88" s="110">
        <f t="shared" si="36"/>
        <v>1070</v>
      </c>
      <c r="BF88" s="217">
        <v>1590</v>
      </c>
      <c r="BG88" s="217">
        <f t="shared" si="37"/>
        <v>2460</v>
      </c>
      <c r="BH88" s="218">
        <f t="shared" si="38"/>
        <v>0.54716981132075482</v>
      </c>
      <c r="BI88" s="215">
        <f t="shared" si="114"/>
        <v>1015.78</v>
      </c>
      <c r="BJ88" s="216">
        <f t="shared" si="39"/>
        <v>1444.22</v>
      </c>
      <c r="BK88" s="202">
        <v>1.82</v>
      </c>
      <c r="BL88" s="254">
        <f t="shared" si="40"/>
        <v>800.80000000000007</v>
      </c>
      <c r="BM88" s="202">
        <v>1.07</v>
      </c>
      <c r="BN88" s="255">
        <f t="shared" si="14"/>
        <v>128.4</v>
      </c>
      <c r="BO88" s="203">
        <v>14.4</v>
      </c>
      <c r="BP88" s="222">
        <f t="shared" si="41"/>
        <v>47.519999999999996</v>
      </c>
      <c r="BQ88" s="176"/>
      <c r="BR88" s="222">
        <f t="shared" si="42"/>
        <v>0</v>
      </c>
      <c r="BS88" s="176">
        <v>0.5</v>
      </c>
      <c r="BT88" s="222">
        <f t="shared" si="43"/>
        <v>37.5</v>
      </c>
      <c r="BU88" s="197">
        <v>70</v>
      </c>
      <c r="BV88" s="180"/>
      <c r="BW88" s="225">
        <f t="shared" si="44"/>
        <v>0</v>
      </c>
      <c r="BX88" s="180"/>
      <c r="BY88" s="225">
        <f t="shared" si="45"/>
        <v>0</v>
      </c>
      <c r="BZ88" s="180"/>
      <c r="CA88" s="225">
        <f t="shared" si="46"/>
        <v>0</v>
      </c>
      <c r="CB88" s="180">
        <v>4</v>
      </c>
      <c r="CC88" s="225">
        <f t="shared" si="47"/>
        <v>360</v>
      </c>
      <c r="CE88" s="12">
        <f t="shared" si="48"/>
        <v>0.98769230769230776</v>
      </c>
    </row>
    <row r="89" spans="1:83" ht="12.75" customHeight="1" thickBot="1">
      <c r="A89" s="299"/>
      <c r="B89" s="38" t="s">
        <v>106</v>
      </c>
      <c r="C89" s="79"/>
      <c r="D89" s="230">
        <f t="shared" si="126"/>
        <v>2560</v>
      </c>
      <c r="E89" s="39">
        <v>260</v>
      </c>
      <c r="F89" s="155">
        <f t="shared" si="138"/>
        <v>910</v>
      </c>
      <c r="G89" s="156">
        <f t="shared" si="139"/>
        <v>940</v>
      </c>
      <c r="H89" s="156">
        <f t="shared" si="140"/>
        <v>980</v>
      </c>
      <c r="I89" s="156">
        <f t="shared" si="141"/>
        <v>1010</v>
      </c>
      <c r="J89" s="156">
        <f t="shared" si="142"/>
        <v>1040</v>
      </c>
      <c r="K89" s="156">
        <f t="shared" si="143"/>
        <v>1070</v>
      </c>
      <c r="L89" s="156">
        <f t="shared" si="144"/>
        <v>1110</v>
      </c>
      <c r="M89" s="156">
        <f t="shared" si="145"/>
        <v>1140</v>
      </c>
      <c r="N89" s="156">
        <f t="shared" si="146"/>
        <v>1170</v>
      </c>
      <c r="O89" s="157">
        <f t="shared" si="147"/>
        <v>1200</v>
      </c>
      <c r="P89" s="12">
        <f t="shared" si="104"/>
        <v>0</v>
      </c>
      <c r="S89" s="106"/>
      <c r="AG89" s="110">
        <v>251</v>
      </c>
      <c r="AH89" s="111">
        <f t="shared" si="105"/>
        <v>1.0329670329670331</v>
      </c>
      <c r="AI89" s="111">
        <f t="shared" si="106"/>
        <v>1.0425531914893618</v>
      </c>
      <c r="AJ89" s="111">
        <f t="shared" si="107"/>
        <v>1.0306122448979591</v>
      </c>
      <c r="AK89" s="111">
        <f t="shared" si="108"/>
        <v>1.0297029702970297</v>
      </c>
      <c r="AL89" s="111">
        <f t="shared" si="109"/>
        <v>1.0288461538461537</v>
      </c>
      <c r="AM89" s="111">
        <f t="shared" si="110"/>
        <v>1.0373831775700935</v>
      </c>
      <c r="AN89" s="111">
        <f t="shared" si="111"/>
        <v>1.027027027027027</v>
      </c>
      <c r="AO89" s="111">
        <f t="shared" si="112"/>
        <v>1.0263157894736843</v>
      </c>
      <c r="AP89" s="111">
        <f t="shared" si="113"/>
        <v>1.0256410256410255</v>
      </c>
      <c r="AQ89" s="112">
        <f t="shared" si="25"/>
        <v>0.32399999999999995</v>
      </c>
      <c r="AR89" s="212">
        <f t="shared" si="148"/>
        <v>0.44999999999999996</v>
      </c>
      <c r="AS89" s="212">
        <v>0.72</v>
      </c>
      <c r="AU89" s="110">
        <f t="shared" si="26"/>
        <v>260</v>
      </c>
      <c r="AV89" s="110">
        <f t="shared" si="27"/>
        <v>910</v>
      </c>
      <c r="AW89" s="110">
        <f t="shared" si="28"/>
        <v>940</v>
      </c>
      <c r="AX89" s="110">
        <f t="shared" si="29"/>
        <v>980</v>
      </c>
      <c r="AY89" s="110">
        <f t="shared" si="30"/>
        <v>1010</v>
      </c>
      <c r="AZ89" s="110">
        <f t="shared" si="31"/>
        <v>1040</v>
      </c>
      <c r="BA89" s="110">
        <f t="shared" si="32"/>
        <v>1070</v>
      </c>
      <c r="BB89" s="110">
        <f t="shared" si="33"/>
        <v>1110</v>
      </c>
      <c r="BC89" s="110">
        <f t="shared" si="34"/>
        <v>1140</v>
      </c>
      <c r="BD89" s="110">
        <f t="shared" si="35"/>
        <v>1170</v>
      </c>
      <c r="BE89" s="110">
        <f t="shared" si="36"/>
        <v>1200</v>
      </c>
      <c r="BF89" s="217">
        <v>1660</v>
      </c>
      <c r="BG89" s="217">
        <f t="shared" si="37"/>
        <v>2560</v>
      </c>
      <c r="BH89" s="218">
        <f t="shared" si="38"/>
        <v>0.54216867469879526</v>
      </c>
      <c r="BI89" s="215">
        <f t="shared" si="114"/>
        <v>1059.94</v>
      </c>
      <c r="BJ89" s="216">
        <f t="shared" si="39"/>
        <v>1500.06</v>
      </c>
      <c r="BK89" s="202">
        <v>1.9</v>
      </c>
      <c r="BL89" s="254">
        <f t="shared" si="40"/>
        <v>836</v>
      </c>
      <c r="BM89" s="202">
        <v>1.22</v>
      </c>
      <c r="BN89" s="255">
        <f t="shared" si="14"/>
        <v>146.4</v>
      </c>
      <c r="BO89" s="203">
        <v>15.2</v>
      </c>
      <c r="BP89" s="222">
        <f t="shared" si="41"/>
        <v>50.16</v>
      </c>
      <c r="BQ89" s="176"/>
      <c r="BR89" s="222">
        <f t="shared" si="42"/>
        <v>0</v>
      </c>
      <c r="BS89" s="176">
        <v>0.5</v>
      </c>
      <c r="BT89" s="222">
        <f t="shared" si="43"/>
        <v>37.5</v>
      </c>
      <c r="BU89" s="197">
        <v>70</v>
      </c>
      <c r="BV89" s="180"/>
      <c r="BW89" s="225">
        <f t="shared" si="44"/>
        <v>0</v>
      </c>
      <c r="BX89" s="180"/>
      <c r="BY89" s="225">
        <f t="shared" si="45"/>
        <v>0</v>
      </c>
      <c r="BZ89" s="180"/>
      <c r="CA89" s="225">
        <f t="shared" si="46"/>
        <v>0</v>
      </c>
      <c r="CB89" s="180">
        <v>4</v>
      </c>
      <c r="CC89" s="225">
        <f t="shared" si="47"/>
        <v>360</v>
      </c>
      <c r="CE89" s="12">
        <f t="shared" si="48"/>
        <v>1.1261538461538461</v>
      </c>
    </row>
    <row r="90" spans="1:83" ht="12.75" customHeight="1" thickBot="1">
      <c r="A90" s="299"/>
      <c r="B90" s="38" t="s">
        <v>107</v>
      </c>
      <c r="C90" s="79"/>
      <c r="D90" s="230">
        <f t="shared" si="126"/>
        <v>2660</v>
      </c>
      <c r="E90" s="39">
        <v>290</v>
      </c>
      <c r="F90" s="155">
        <f t="shared" si="138"/>
        <v>1010</v>
      </c>
      <c r="G90" s="156">
        <f t="shared" si="139"/>
        <v>1050</v>
      </c>
      <c r="H90" s="156">
        <f t="shared" si="140"/>
        <v>1080</v>
      </c>
      <c r="I90" s="156">
        <f t="shared" si="141"/>
        <v>1120</v>
      </c>
      <c r="J90" s="156">
        <f t="shared" si="142"/>
        <v>1160</v>
      </c>
      <c r="K90" s="156">
        <f t="shared" si="143"/>
        <v>1190</v>
      </c>
      <c r="L90" s="156">
        <f t="shared" si="144"/>
        <v>1230</v>
      </c>
      <c r="M90" s="156">
        <f t="shared" si="145"/>
        <v>1260</v>
      </c>
      <c r="N90" s="156">
        <f t="shared" si="146"/>
        <v>1300</v>
      </c>
      <c r="O90" s="157">
        <f t="shared" si="147"/>
        <v>1340</v>
      </c>
      <c r="P90" s="12">
        <f t="shared" si="104"/>
        <v>0</v>
      </c>
      <c r="S90" s="106"/>
      <c r="AG90" s="110">
        <v>252</v>
      </c>
      <c r="AH90" s="111">
        <f t="shared" si="105"/>
        <v>1.0396039603960396</v>
      </c>
      <c r="AI90" s="111">
        <f t="shared" si="106"/>
        <v>1.0285714285714285</v>
      </c>
      <c r="AJ90" s="111">
        <f t="shared" si="107"/>
        <v>1.037037037037037</v>
      </c>
      <c r="AK90" s="111">
        <f t="shared" si="108"/>
        <v>1.0357142857142858</v>
      </c>
      <c r="AL90" s="111">
        <f t="shared" si="109"/>
        <v>1.0258620689655173</v>
      </c>
      <c r="AM90" s="111">
        <f t="shared" si="110"/>
        <v>1.0336134453781514</v>
      </c>
      <c r="AN90" s="111">
        <f t="shared" si="111"/>
        <v>1.024390243902439</v>
      </c>
      <c r="AO90" s="111">
        <f t="shared" si="112"/>
        <v>1.0317460317460319</v>
      </c>
      <c r="AP90" s="111">
        <f t="shared" si="113"/>
        <v>1.0307692307692307</v>
      </c>
      <c r="AQ90" s="112">
        <f t="shared" si="25"/>
        <v>0.35999999999999993</v>
      </c>
      <c r="AR90" s="212">
        <f t="shared" si="148"/>
        <v>0.49999999999999994</v>
      </c>
      <c r="AS90" s="212">
        <v>0.72</v>
      </c>
      <c r="AU90" s="110">
        <f t="shared" si="26"/>
        <v>290</v>
      </c>
      <c r="AV90" s="110">
        <f t="shared" si="27"/>
        <v>1010</v>
      </c>
      <c r="AW90" s="110">
        <f t="shared" si="28"/>
        <v>1050</v>
      </c>
      <c r="AX90" s="110">
        <f t="shared" si="29"/>
        <v>1080</v>
      </c>
      <c r="AY90" s="110">
        <f t="shared" si="30"/>
        <v>1120</v>
      </c>
      <c r="AZ90" s="110">
        <f t="shared" si="31"/>
        <v>1160</v>
      </c>
      <c r="BA90" s="110">
        <f t="shared" si="32"/>
        <v>1190</v>
      </c>
      <c r="BB90" s="110">
        <f t="shared" si="33"/>
        <v>1230</v>
      </c>
      <c r="BC90" s="110">
        <f t="shared" si="34"/>
        <v>1260</v>
      </c>
      <c r="BD90" s="110">
        <f t="shared" si="35"/>
        <v>1300</v>
      </c>
      <c r="BE90" s="110">
        <f t="shared" si="36"/>
        <v>1340</v>
      </c>
      <c r="BF90" s="217">
        <v>1730</v>
      </c>
      <c r="BG90" s="217">
        <f t="shared" si="37"/>
        <v>2660</v>
      </c>
      <c r="BH90" s="218">
        <f t="shared" si="38"/>
        <v>0.53757225433526012</v>
      </c>
      <c r="BI90" s="215">
        <f t="shared" si="114"/>
        <v>1095.3</v>
      </c>
      <c r="BJ90" s="216">
        <f t="shared" si="39"/>
        <v>1564.7</v>
      </c>
      <c r="BK90" s="202">
        <v>2</v>
      </c>
      <c r="BL90" s="254">
        <f t="shared" si="40"/>
        <v>880</v>
      </c>
      <c r="BM90" s="202">
        <v>1.37</v>
      </c>
      <c r="BN90" s="255">
        <f t="shared" si="14"/>
        <v>164.4</v>
      </c>
      <c r="BO90" s="203">
        <v>16</v>
      </c>
      <c r="BP90" s="222">
        <f t="shared" si="41"/>
        <v>52.8</v>
      </c>
      <c r="BQ90" s="176"/>
      <c r="BR90" s="222">
        <f t="shared" si="42"/>
        <v>0</v>
      </c>
      <c r="BS90" s="176">
        <v>0.5</v>
      </c>
      <c r="BT90" s="222">
        <f t="shared" si="43"/>
        <v>37.5</v>
      </c>
      <c r="BU90" s="197">
        <v>70</v>
      </c>
      <c r="BV90" s="180"/>
      <c r="BW90" s="225">
        <f t="shared" si="44"/>
        <v>0</v>
      </c>
      <c r="BX90" s="180"/>
      <c r="BY90" s="225">
        <f t="shared" si="45"/>
        <v>0</v>
      </c>
      <c r="BZ90" s="180"/>
      <c r="CA90" s="225">
        <f t="shared" si="46"/>
        <v>0</v>
      </c>
      <c r="CB90" s="180">
        <v>4</v>
      </c>
      <c r="CC90" s="225">
        <f t="shared" si="47"/>
        <v>360</v>
      </c>
      <c r="CE90" s="12">
        <f t="shared" si="48"/>
        <v>1.2646153846153847</v>
      </c>
    </row>
    <row r="91" spans="1:83" ht="12.75" customHeight="1" thickBot="1">
      <c r="A91" s="299"/>
      <c r="B91" s="38" t="s">
        <v>108</v>
      </c>
      <c r="C91" s="79"/>
      <c r="D91" s="230">
        <f t="shared" si="126"/>
        <v>2770</v>
      </c>
      <c r="E91" s="39">
        <v>320</v>
      </c>
      <c r="F91" s="155">
        <f t="shared" si="138"/>
        <v>1110</v>
      </c>
      <c r="G91" s="156">
        <f t="shared" si="139"/>
        <v>1150</v>
      </c>
      <c r="H91" s="156">
        <f t="shared" si="140"/>
        <v>1190</v>
      </c>
      <c r="I91" s="156">
        <f t="shared" si="141"/>
        <v>1230</v>
      </c>
      <c r="J91" s="156">
        <f t="shared" si="142"/>
        <v>1270</v>
      </c>
      <c r="K91" s="156">
        <f t="shared" si="143"/>
        <v>1310</v>
      </c>
      <c r="L91" s="156">
        <f t="shared" si="144"/>
        <v>1350</v>
      </c>
      <c r="M91" s="156">
        <f t="shared" si="145"/>
        <v>1390</v>
      </c>
      <c r="N91" s="156">
        <f t="shared" si="146"/>
        <v>1430</v>
      </c>
      <c r="O91" s="157">
        <f t="shared" si="147"/>
        <v>1470</v>
      </c>
      <c r="P91" s="12">
        <f t="shared" ref="P91:P120" si="149">IF($B$14=$F$24,(D91+F91)*C91)+IF($B$14=$G$24,(D91+G91)*C91)+IF($B$14=$H$24,(D91+H91)*C91)+IF($B$14=$I$24,(D91+I91)*C91)+IF($B$14=$J$24,(D91+J91)*C91)+IF($B$14=$K$24,(D91+K91)*C91)+IF($B$14=$L$24,(D91+L91)*C91)+IF($B$14=$N$24,(D91+N91)*C91)+IF($B$14=$O$24,(D91+O91)*C91)+IF($B$14=$U$13,(D91+E91)*C91)+IF($B$14=$M$24,(D91+M91)*C91)</f>
        <v>0</v>
      </c>
      <c r="S91" s="106"/>
      <c r="AG91" s="110">
        <v>253</v>
      </c>
      <c r="AH91" s="111">
        <f t="shared" ref="AH91:AH122" si="150">G91/F91</f>
        <v>1.0360360360360361</v>
      </c>
      <c r="AI91" s="111">
        <f t="shared" ref="AI91:AI122" si="151">H91/G91</f>
        <v>1.0347826086956522</v>
      </c>
      <c r="AJ91" s="111">
        <f t="shared" ref="AJ91:AJ122" si="152">I91/H91</f>
        <v>1.0336134453781514</v>
      </c>
      <c r="AK91" s="111">
        <f t="shared" ref="AK91:AK122" si="153">J91/I91</f>
        <v>1.032520325203252</v>
      </c>
      <c r="AL91" s="111">
        <f t="shared" ref="AL91:AL122" si="154">K91/J91</f>
        <v>1.0314960629921259</v>
      </c>
      <c r="AM91" s="111">
        <f t="shared" ref="AM91:AM122" si="155">L91/K91</f>
        <v>1.0305343511450382</v>
      </c>
      <c r="AN91" s="111">
        <f t="shared" ref="AN91:AN122" si="156">M91/L91</f>
        <v>1.0296296296296297</v>
      </c>
      <c r="AO91" s="111">
        <f t="shared" ref="AO91:AO122" si="157">N91/M91</f>
        <v>1.0287769784172662</v>
      </c>
      <c r="AP91" s="111">
        <f t="shared" ref="AP91:AP122" si="158">O91/N91</f>
        <v>1.0279720279720279</v>
      </c>
      <c r="AQ91" s="112">
        <f t="shared" si="25"/>
        <v>0.39599999999999996</v>
      </c>
      <c r="AR91" s="212">
        <f t="shared" si="148"/>
        <v>0.54999999999999993</v>
      </c>
      <c r="AS91" s="212">
        <v>0.72</v>
      </c>
      <c r="AU91" s="110">
        <f t="shared" si="26"/>
        <v>320</v>
      </c>
      <c r="AV91" s="110">
        <f t="shared" si="27"/>
        <v>1110</v>
      </c>
      <c r="AW91" s="110">
        <f t="shared" si="28"/>
        <v>1150</v>
      </c>
      <c r="AX91" s="110">
        <f t="shared" si="29"/>
        <v>1190</v>
      </c>
      <c r="AY91" s="110">
        <f t="shared" si="30"/>
        <v>1230</v>
      </c>
      <c r="AZ91" s="110">
        <f t="shared" si="31"/>
        <v>1270</v>
      </c>
      <c r="BA91" s="110">
        <f t="shared" si="32"/>
        <v>1310</v>
      </c>
      <c r="BB91" s="110">
        <f t="shared" si="33"/>
        <v>1350</v>
      </c>
      <c r="BC91" s="110">
        <f t="shared" si="34"/>
        <v>1390</v>
      </c>
      <c r="BD91" s="110">
        <f t="shared" si="35"/>
        <v>1430</v>
      </c>
      <c r="BE91" s="110">
        <f t="shared" si="36"/>
        <v>1470</v>
      </c>
      <c r="BF91" s="217">
        <v>1800</v>
      </c>
      <c r="BG91" s="217">
        <f t="shared" si="37"/>
        <v>2770</v>
      </c>
      <c r="BH91" s="218">
        <f t="shared" si="38"/>
        <v>0.53888888888888897</v>
      </c>
      <c r="BI91" s="215">
        <f t="shared" ref="BI91:BI122" si="159">BG91-BJ91</f>
        <v>1140.6599999999999</v>
      </c>
      <c r="BJ91" s="216">
        <f t="shared" si="39"/>
        <v>1629.3400000000001</v>
      </c>
      <c r="BK91" s="202">
        <v>2.1</v>
      </c>
      <c r="BL91" s="254">
        <f t="shared" si="40"/>
        <v>924</v>
      </c>
      <c r="BM91" s="202">
        <v>1.52</v>
      </c>
      <c r="BN91" s="255">
        <f t="shared" ref="BN91:BN154" si="160">$BN$25*BM91</f>
        <v>182.4</v>
      </c>
      <c r="BO91" s="203">
        <v>16.8</v>
      </c>
      <c r="BP91" s="222">
        <f t="shared" si="41"/>
        <v>55.44</v>
      </c>
      <c r="BQ91" s="176"/>
      <c r="BR91" s="222">
        <f t="shared" si="42"/>
        <v>0</v>
      </c>
      <c r="BS91" s="176">
        <v>0.5</v>
      </c>
      <c r="BT91" s="222">
        <f t="shared" si="43"/>
        <v>37.5</v>
      </c>
      <c r="BU91" s="197">
        <v>70</v>
      </c>
      <c r="BV91" s="180"/>
      <c r="BW91" s="225">
        <f t="shared" si="44"/>
        <v>0</v>
      </c>
      <c r="BX91" s="180"/>
      <c r="BY91" s="225">
        <f t="shared" si="45"/>
        <v>0</v>
      </c>
      <c r="BZ91" s="180"/>
      <c r="CA91" s="225">
        <f t="shared" si="46"/>
        <v>0</v>
      </c>
      <c r="CB91" s="180">
        <v>4</v>
      </c>
      <c r="CC91" s="226">
        <f t="shared" si="47"/>
        <v>360</v>
      </c>
      <c r="CE91" s="12">
        <f t="shared" si="48"/>
        <v>1.4030769230769231</v>
      </c>
    </row>
    <row r="92" spans="1:83" ht="12.75" customHeight="1" thickBot="1">
      <c r="A92" s="299"/>
      <c r="B92" s="38" t="s">
        <v>109</v>
      </c>
      <c r="C92" s="79"/>
      <c r="D92" s="230">
        <f t="shared" si="126"/>
        <v>2850</v>
      </c>
      <c r="E92" s="39">
        <v>350</v>
      </c>
      <c r="F92" s="155">
        <f t="shared" si="138"/>
        <v>1210</v>
      </c>
      <c r="G92" s="156">
        <f t="shared" si="139"/>
        <v>1260</v>
      </c>
      <c r="H92" s="156">
        <f t="shared" si="140"/>
        <v>1300</v>
      </c>
      <c r="I92" s="156">
        <f t="shared" si="141"/>
        <v>1340</v>
      </c>
      <c r="J92" s="156">
        <f t="shared" si="142"/>
        <v>1390</v>
      </c>
      <c r="K92" s="156">
        <f t="shared" si="143"/>
        <v>1430</v>
      </c>
      <c r="L92" s="156">
        <f t="shared" si="144"/>
        <v>1470</v>
      </c>
      <c r="M92" s="156">
        <f t="shared" si="145"/>
        <v>1520</v>
      </c>
      <c r="N92" s="156">
        <f t="shared" si="146"/>
        <v>1560</v>
      </c>
      <c r="O92" s="157">
        <f t="shared" si="147"/>
        <v>1600</v>
      </c>
      <c r="P92" s="12">
        <f t="shared" si="149"/>
        <v>0</v>
      </c>
      <c r="S92" s="106"/>
      <c r="AG92" s="110">
        <v>254</v>
      </c>
      <c r="AH92" s="111">
        <f t="shared" si="150"/>
        <v>1.0413223140495869</v>
      </c>
      <c r="AI92" s="111">
        <f t="shared" si="151"/>
        <v>1.0317460317460319</v>
      </c>
      <c r="AJ92" s="111">
        <f t="shared" si="152"/>
        <v>1.0307692307692307</v>
      </c>
      <c r="AK92" s="111">
        <f t="shared" si="153"/>
        <v>1.0373134328358209</v>
      </c>
      <c r="AL92" s="111">
        <f t="shared" si="154"/>
        <v>1.0287769784172662</v>
      </c>
      <c r="AM92" s="111">
        <f t="shared" si="155"/>
        <v>1.0279720279720279</v>
      </c>
      <c r="AN92" s="111">
        <f t="shared" si="156"/>
        <v>1.0340136054421769</v>
      </c>
      <c r="AO92" s="111">
        <f t="shared" si="157"/>
        <v>1.0263157894736843</v>
      </c>
      <c r="AP92" s="111">
        <f t="shared" si="158"/>
        <v>1.0256410256410255</v>
      </c>
      <c r="AQ92" s="112">
        <f t="shared" ref="AQ92:AQ155" si="161">AR92*AS92</f>
        <v>0.432</v>
      </c>
      <c r="AR92" s="212">
        <f t="shared" si="148"/>
        <v>0.6</v>
      </c>
      <c r="AS92" s="212">
        <v>0.72</v>
      </c>
      <c r="AU92" s="110">
        <f t="shared" ref="AU92:AU155" si="162">CEILING(AQ92*1.3*$AU$24+(AR92*2+AS92*2)*1.3*$BR$25,10)</f>
        <v>340</v>
      </c>
      <c r="AV92" s="110">
        <f t="shared" ref="AV92:AV155" si="163">CEILING(AQ92*$AV$24,10)</f>
        <v>1210</v>
      </c>
      <c r="AW92" s="110">
        <f t="shared" ref="AW92:AW155" si="164">CEILING(AQ92*$AW$24,10)</f>
        <v>1260</v>
      </c>
      <c r="AX92" s="110">
        <f t="shared" ref="AX92:AX155" si="165">CEILING(AQ92*$AX$24,10)</f>
        <v>1300</v>
      </c>
      <c r="AY92" s="110">
        <f t="shared" ref="AY92:AY155" si="166">CEILING(AQ92*$AY$24,10)</f>
        <v>1340</v>
      </c>
      <c r="AZ92" s="110">
        <f t="shared" ref="AZ92:AZ155" si="167">CEILING(AQ92*$AZ$24,10)</f>
        <v>1390</v>
      </c>
      <c r="BA92" s="110">
        <f t="shared" ref="BA92:BA155" si="168">CEILING(AQ92*$BA$24,10)</f>
        <v>1430</v>
      </c>
      <c r="BB92" s="110">
        <f t="shared" ref="BB92:BB155" si="169">CEILING(AQ92*$BB$24,10)</f>
        <v>1470</v>
      </c>
      <c r="BC92" s="110">
        <f t="shared" ref="BC92:BC155" si="170">CEILING(AQ92*$BC$24,10)</f>
        <v>1520</v>
      </c>
      <c r="BD92" s="110">
        <f t="shared" ref="BD92:BD155" si="171">CEILING(AQ92*$BD$24,10)</f>
        <v>1560</v>
      </c>
      <c r="BE92" s="110">
        <f t="shared" ref="BE92:BE155" si="172">CEILING(AQ92*$BE$24,10)</f>
        <v>1600</v>
      </c>
      <c r="BF92" s="217">
        <v>1860</v>
      </c>
      <c r="BG92" s="217">
        <f t="shared" ref="BG92:BG155" si="173">CEILING(BJ92*$BJ$16+BJ92,10)</f>
        <v>2850</v>
      </c>
      <c r="BH92" s="218">
        <f t="shared" ref="BH92:BH155" si="174">BG92/BF92-1</f>
        <v>0.532258064516129</v>
      </c>
      <c r="BI92" s="215">
        <f t="shared" si="159"/>
        <v>1173.6199999999999</v>
      </c>
      <c r="BJ92" s="216">
        <f t="shared" ref="BJ92:BJ155" si="175">BL92+BN92+BP92+BR92+BU92+BW92+CA92+CC92+BT92+BY92</f>
        <v>1676.38</v>
      </c>
      <c r="BK92" s="202">
        <v>2.16</v>
      </c>
      <c r="BL92" s="254">
        <f t="shared" ref="BL92:BL154" si="176">BK92*$BL$25</f>
        <v>950.40000000000009</v>
      </c>
      <c r="BM92" s="202">
        <v>1.67</v>
      </c>
      <c r="BN92" s="255">
        <f t="shared" si="160"/>
        <v>200.39999999999998</v>
      </c>
      <c r="BO92" s="203">
        <v>17.600000000000001</v>
      </c>
      <c r="BP92" s="222">
        <f t="shared" ref="BP92:BP155" si="177">$BP$25*BO92</f>
        <v>58.08</v>
      </c>
      <c r="BQ92" s="176"/>
      <c r="BR92" s="222">
        <f t="shared" ref="BR92:BR155" si="178">BQ92*$BR$25</f>
        <v>0</v>
      </c>
      <c r="BS92" s="176">
        <v>0.5</v>
      </c>
      <c r="BT92" s="222">
        <f t="shared" ref="BT92:BT155" si="179">BS92*$BT$25</f>
        <v>37.5</v>
      </c>
      <c r="BU92" s="197">
        <v>70</v>
      </c>
      <c r="BV92" s="180"/>
      <c r="BW92" s="226">
        <f t="shared" ref="BW92:BW155" si="180">BV92*$BW$25</f>
        <v>0</v>
      </c>
      <c r="BX92" s="180"/>
      <c r="BY92" s="226">
        <f t="shared" ref="BY92:BY99" si="181">BX92*$BW$25</f>
        <v>0</v>
      </c>
      <c r="BZ92" s="180"/>
      <c r="CA92" s="225">
        <f t="shared" ref="CA92:CA155" si="182">BZ92*$CA$25</f>
        <v>0</v>
      </c>
      <c r="CB92" s="180">
        <v>4</v>
      </c>
      <c r="CC92" s="224">
        <f t="shared" ref="CC92:CC155" si="183">CB92*$CC$25</f>
        <v>360</v>
      </c>
      <c r="CE92" s="12">
        <f t="shared" ref="CE92:CE155" si="184">BM92/1.3*1.2</f>
        <v>1.5415384615384613</v>
      </c>
    </row>
    <row r="93" spans="1:83" ht="12.75" customHeight="1" thickBot="1">
      <c r="A93" s="299"/>
      <c r="B93" s="38" t="s">
        <v>110</v>
      </c>
      <c r="C93" s="79"/>
      <c r="D93" s="230">
        <f t="shared" si="126"/>
        <v>2970</v>
      </c>
      <c r="E93" s="39">
        <v>380</v>
      </c>
      <c r="F93" s="155">
        <f t="shared" si="138"/>
        <v>1320</v>
      </c>
      <c r="G93" s="156">
        <f t="shared" si="139"/>
        <v>1360</v>
      </c>
      <c r="H93" s="156">
        <f t="shared" si="140"/>
        <v>1410</v>
      </c>
      <c r="I93" s="156">
        <f t="shared" si="141"/>
        <v>1460</v>
      </c>
      <c r="J93" s="156">
        <f t="shared" si="142"/>
        <v>1500</v>
      </c>
      <c r="K93" s="156">
        <f t="shared" si="143"/>
        <v>1550</v>
      </c>
      <c r="L93" s="156">
        <f t="shared" si="144"/>
        <v>1600</v>
      </c>
      <c r="M93" s="156">
        <f t="shared" si="145"/>
        <v>1640</v>
      </c>
      <c r="N93" s="156">
        <f t="shared" si="146"/>
        <v>1690</v>
      </c>
      <c r="O93" s="157">
        <f t="shared" si="147"/>
        <v>1740</v>
      </c>
      <c r="P93" s="12">
        <f t="shared" si="149"/>
        <v>0</v>
      </c>
      <c r="S93" s="106"/>
      <c r="AG93" s="110">
        <v>255</v>
      </c>
      <c r="AH93" s="111">
        <f t="shared" si="150"/>
        <v>1.0303030303030303</v>
      </c>
      <c r="AI93" s="111">
        <f t="shared" si="151"/>
        <v>1.036764705882353</v>
      </c>
      <c r="AJ93" s="111">
        <f t="shared" si="152"/>
        <v>1.0354609929078014</v>
      </c>
      <c r="AK93" s="111">
        <f t="shared" si="153"/>
        <v>1.0273972602739727</v>
      </c>
      <c r="AL93" s="111">
        <f t="shared" si="154"/>
        <v>1.0333333333333334</v>
      </c>
      <c r="AM93" s="111">
        <f t="shared" si="155"/>
        <v>1.032258064516129</v>
      </c>
      <c r="AN93" s="111">
        <f t="shared" si="156"/>
        <v>1.0249999999999999</v>
      </c>
      <c r="AO93" s="111">
        <f t="shared" si="157"/>
        <v>1.0304878048780488</v>
      </c>
      <c r="AP93" s="111">
        <f t="shared" si="158"/>
        <v>1.029585798816568</v>
      </c>
      <c r="AQ93" s="112">
        <f t="shared" si="161"/>
        <v>0.46799999999999997</v>
      </c>
      <c r="AR93" s="212">
        <f t="shared" si="148"/>
        <v>0.65</v>
      </c>
      <c r="AS93" s="212">
        <v>0.72</v>
      </c>
      <c r="AU93" s="110">
        <f t="shared" si="162"/>
        <v>370</v>
      </c>
      <c r="AV93" s="110">
        <f t="shared" si="163"/>
        <v>1320</v>
      </c>
      <c r="AW93" s="110">
        <f t="shared" si="164"/>
        <v>1360</v>
      </c>
      <c r="AX93" s="110">
        <f t="shared" si="165"/>
        <v>1410</v>
      </c>
      <c r="AY93" s="110">
        <f t="shared" si="166"/>
        <v>1460</v>
      </c>
      <c r="AZ93" s="110">
        <f t="shared" si="167"/>
        <v>1500</v>
      </c>
      <c r="BA93" s="110">
        <f t="shared" si="168"/>
        <v>1550</v>
      </c>
      <c r="BB93" s="110">
        <f t="shared" si="169"/>
        <v>1600</v>
      </c>
      <c r="BC93" s="110">
        <f t="shared" si="170"/>
        <v>1640</v>
      </c>
      <c r="BD93" s="110">
        <f t="shared" si="171"/>
        <v>1690</v>
      </c>
      <c r="BE93" s="110">
        <f t="shared" si="172"/>
        <v>1740</v>
      </c>
      <c r="BF93" s="217">
        <v>1930</v>
      </c>
      <c r="BG93" s="217">
        <f t="shared" si="173"/>
        <v>2970</v>
      </c>
      <c r="BH93" s="218">
        <f t="shared" si="174"/>
        <v>0.53886010362694292</v>
      </c>
      <c r="BI93" s="215">
        <f t="shared" si="159"/>
        <v>1228.6500000000001</v>
      </c>
      <c r="BJ93" s="216">
        <f t="shared" si="175"/>
        <v>1741.35</v>
      </c>
      <c r="BK93" s="202">
        <v>2.2599999999999998</v>
      </c>
      <c r="BL93" s="254">
        <f t="shared" si="176"/>
        <v>994.39999999999986</v>
      </c>
      <c r="BM93" s="202">
        <v>1.82</v>
      </c>
      <c r="BN93" s="255">
        <f t="shared" si="160"/>
        <v>218.4</v>
      </c>
      <c r="BO93" s="203">
        <v>18.5</v>
      </c>
      <c r="BP93" s="222">
        <f t="shared" si="177"/>
        <v>61.05</v>
      </c>
      <c r="BQ93" s="176"/>
      <c r="BR93" s="222">
        <f t="shared" si="178"/>
        <v>0</v>
      </c>
      <c r="BS93" s="176">
        <v>0.5</v>
      </c>
      <c r="BT93" s="222">
        <f t="shared" si="179"/>
        <v>37.5</v>
      </c>
      <c r="BU93" s="197">
        <v>70</v>
      </c>
      <c r="BV93" s="180"/>
      <c r="BW93" s="224">
        <f t="shared" si="180"/>
        <v>0</v>
      </c>
      <c r="BX93" s="180"/>
      <c r="BY93" s="224">
        <f t="shared" si="181"/>
        <v>0</v>
      </c>
      <c r="BZ93" s="180"/>
      <c r="CA93" s="225">
        <f t="shared" si="182"/>
        <v>0</v>
      </c>
      <c r="CB93" s="180">
        <v>4</v>
      </c>
      <c r="CC93" s="225">
        <f t="shared" si="183"/>
        <v>360</v>
      </c>
      <c r="CE93" s="12">
        <f t="shared" si="184"/>
        <v>1.68</v>
      </c>
    </row>
    <row r="94" spans="1:83" ht="12.75" customHeight="1" thickBot="1">
      <c r="A94" s="299"/>
      <c r="B94" s="38" t="s">
        <v>111</v>
      </c>
      <c r="C94" s="79"/>
      <c r="D94" s="230">
        <f t="shared" si="126"/>
        <v>3070</v>
      </c>
      <c r="E94" s="39">
        <v>400</v>
      </c>
      <c r="F94" s="155">
        <f t="shared" si="138"/>
        <v>1420</v>
      </c>
      <c r="G94" s="156">
        <f t="shared" si="139"/>
        <v>1470</v>
      </c>
      <c r="H94" s="156">
        <f t="shared" si="140"/>
        <v>1520</v>
      </c>
      <c r="I94" s="156">
        <f t="shared" si="141"/>
        <v>1570</v>
      </c>
      <c r="J94" s="156">
        <f t="shared" si="142"/>
        <v>1620</v>
      </c>
      <c r="K94" s="156">
        <f t="shared" si="143"/>
        <v>1670</v>
      </c>
      <c r="L94" s="156">
        <f t="shared" si="144"/>
        <v>1720</v>
      </c>
      <c r="M94" s="156">
        <f t="shared" si="145"/>
        <v>1770</v>
      </c>
      <c r="N94" s="156">
        <f t="shared" si="146"/>
        <v>1820</v>
      </c>
      <c r="O94" s="157">
        <f t="shared" si="147"/>
        <v>1870</v>
      </c>
      <c r="P94" s="12">
        <f t="shared" si="149"/>
        <v>0</v>
      </c>
      <c r="S94" s="106"/>
      <c r="AG94" s="110">
        <v>256</v>
      </c>
      <c r="AH94" s="111">
        <f t="shared" si="150"/>
        <v>1.0352112676056338</v>
      </c>
      <c r="AI94" s="111">
        <f t="shared" si="151"/>
        <v>1.0340136054421769</v>
      </c>
      <c r="AJ94" s="111">
        <f t="shared" si="152"/>
        <v>1.0328947368421053</v>
      </c>
      <c r="AK94" s="111">
        <f t="shared" si="153"/>
        <v>1.0318471337579618</v>
      </c>
      <c r="AL94" s="111">
        <f t="shared" si="154"/>
        <v>1.0308641975308641</v>
      </c>
      <c r="AM94" s="111">
        <f t="shared" si="155"/>
        <v>1.0299401197604789</v>
      </c>
      <c r="AN94" s="111">
        <f t="shared" si="156"/>
        <v>1.0290697674418605</v>
      </c>
      <c r="AO94" s="111">
        <f t="shared" si="157"/>
        <v>1.0282485875706215</v>
      </c>
      <c r="AP94" s="111">
        <f t="shared" si="158"/>
        <v>1.0274725274725274</v>
      </c>
      <c r="AQ94" s="112">
        <f t="shared" si="161"/>
        <v>0.504</v>
      </c>
      <c r="AR94" s="212">
        <f t="shared" si="148"/>
        <v>0.70000000000000007</v>
      </c>
      <c r="AS94" s="212">
        <v>0.72</v>
      </c>
      <c r="AU94" s="110">
        <f t="shared" si="162"/>
        <v>400</v>
      </c>
      <c r="AV94" s="110">
        <f t="shared" si="163"/>
        <v>1420</v>
      </c>
      <c r="AW94" s="110">
        <f t="shared" si="164"/>
        <v>1470</v>
      </c>
      <c r="AX94" s="110">
        <f t="shared" si="165"/>
        <v>1520</v>
      </c>
      <c r="AY94" s="110">
        <f t="shared" si="166"/>
        <v>1570</v>
      </c>
      <c r="AZ94" s="110">
        <f t="shared" si="167"/>
        <v>1620</v>
      </c>
      <c r="BA94" s="110">
        <f t="shared" si="168"/>
        <v>1670</v>
      </c>
      <c r="BB94" s="110">
        <f t="shared" si="169"/>
        <v>1720</v>
      </c>
      <c r="BC94" s="110">
        <f t="shared" si="170"/>
        <v>1770</v>
      </c>
      <c r="BD94" s="110">
        <f t="shared" si="171"/>
        <v>1820</v>
      </c>
      <c r="BE94" s="110">
        <f t="shared" si="172"/>
        <v>1870</v>
      </c>
      <c r="BF94" s="217">
        <v>2000</v>
      </c>
      <c r="BG94" s="217">
        <f t="shared" si="173"/>
        <v>3070</v>
      </c>
      <c r="BH94" s="218">
        <f t="shared" si="174"/>
        <v>0.53499999999999992</v>
      </c>
      <c r="BI94" s="215">
        <f t="shared" si="159"/>
        <v>1265.47</v>
      </c>
      <c r="BJ94" s="216">
        <f t="shared" si="175"/>
        <v>1804.53</v>
      </c>
      <c r="BK94" s="202">
        <v>2.35</v>
      </c>
      <c r="BL94" s="254">
        <f t="shared" si="176"/>
        <v>1034</v>
      </c>
      <c r="BM94" s="202">
        <v>2</v>
      </c>
      <c r="BN94" s="255">
        <f t="shared" si="160"/>
        <v>240</v>
      </c>
      <c r="BO94" s="203">
        <v>19.100000000000001</v>
      </c>
      <c r="BP94" s="222">
        <f t="shared" si="177"/>
        <v>63.03</v>
      </c>
      <c r="BQ94" s="176"/>
      <c r="BR94" s="222">
        <f t="shared" si="178"/>
        <v>0</v>
      </c>
      <c r="BS94" s="176">
        <v>0.5</v>
      </c>
      <c r="BT94" s="222">
        <f t="shared" si="179"/>
        <v>37.5</v>
      </c>
      <c r="BU94" s="197">
        <v>70</v>
      </c>
      <c r="BV94" s="180"/>
      <c r="BW94" s="225">
        <f t="shared" si="180"/>
        <v>0</v>
      </c>
      <c r="BX94" s="180"/>
      <c r="BY94" s="225">
        <f t="shared" si="181"/>
        <v>0</v>
      </c>
      <c r="BZ94" s="180"/>
      <c r="CA94" s="225">
        <f t="shared" si="182"/>
        <v>0</v>
      </c>
      <c r="CB94" s="180">
        <v>4</v>
      </c>
      <c r="CC94" s="225">
        <f t="shared" si="183"/>
        <v>360</v>
      </c>
      <c r="CE94" s="12">
        <f t="shared" si="184"/>
        <v>1.8461538461538458</v>
      </c>
    </row>
    <row r="95" spans="1:83" ht="12.75" customHeight="1" thickBot="1">
      <c r="A95" s="299"/>
      <c r="B95" s="38" t="s">
        <v>112</v>
      </c>
      <c r="C95" s="79"/>
      <c r="D95" s="230">
        <f t="shared" si="126"/>
        <v>3160</v>
      </c>
      <c r="E95" s="39">
        <v>430</v>
      </c>
      <c r="F95" s="155">
        <f t="shared" si="138"/>
        <v>1520</v>
      </c>
      <c r="G95" s="156">
        <f t="shared" si="139"/>
        <v>1570</v>
      </c>
      <c r="H95" s="156">
        <f t="shared" si="140"/>
        <v>1620</v>
      </c>
      <c r="I95" s="156">
        <f t="shared" si="141"/>
        <v>1680</v>
      </c>
      <c r="J95" s="156">
        <f t="shared" si="142"/>
        <v>1730</v>
      </c>
      <c r="K95" s="156">
        <f t="shared" si="143"/>
        <v>1790</v>
      </c>
      <c r="L95" s="156">
        <f t="shared" si="144"/>
        <v>1840</v>
      </c>
      <c r="M95" s="156">
        <f t="shared" si="145"/>
        <v>1890</v>
      </c>
      <c r="N95" s="156">
        <f t="shared" si="146"/>
        <v>1950</v>
      </c>
      <c r="O95" s="157">
        <f t="shared" si="147"/>
        <v>2000</v>
      </c>
      <c r="P95" s="12">
        <f t="shared" si="149"/>
        <v>0</v>
      </c>
      <c r="S95" s="106"/>
      <c r="AG95" s="110">
        <v>257</v>
      </c>
      <c r="AH95" s="111">
        <f t="shared" si="150"/>
        <v>1.0328947368421053</v>
      </c>
      <c r="AI95" s="111">
        <f t="shared" si="151"/>
        <v>1.0318471337579618</v>
      </c>
      <c r="AJ95" s="111">
        <f t="shared" si="152"/>
        <v>1.037037037037037</v>
      </c>
      <c r="AK95" s="111">
        <f t="shared" si="153"/>
        <v>1.0297619047619047</v>
      </c>
      <c r="AL95" s="111">
        <f t="shared" si="154"/>
        <v>1.0346820809248556</v>
      </c>
      <c r="AM95" s="111">
        <f t="shared" si="155"/>
        <v>1.0279329608938548</v>
      </c>
      <c r="AN95" s="111">
        <f t="shared" si="156"/>
        <v>1.0271739130434783</v>
      </c>
      <c r="AO95" s="111">
        <f t="shared" si="157"/>
        <v>1.0317460317460319</v>
      </c>
      <c r="AP95" s="111">
        <f t="shared" si="158"/>
        <v>1.0256410256410255</v>
      </c>
      <c r="AQ95" s="112">
        <f t="shared" si="161"/>
        <v>0.54</v>
      </c>
      <c r="AR95" s="212">
        <f t="shared" si="148"/>
        <v>0.75000000000000011</v>
      </c>
      <c r="AS95" s="212">
        <v>0.72</v>
      </c>
      <c r="AU95" s="110">
        <f t="shared" si="162"/>
        <v>420</v>
      </c>
      <c r="AV95" s="110">
        <f t="shared" si="163"/>
        <v>1520</v>
      </c>
      <c r="AW95" s="110">
        <f t="shared" si="164"/>
        <v>1570</v>
      </c>
      <c r="AX95" s="110">
        <f t="shared" si="165"/>
        <v>1620</v>
      </c>
      <c r="AY95" s="110">
        <f t="shared" si="166"/>
        <v>1680</v>
      </c>
      <c r="AZ95" s="110">
        <f t="shared" si="167"/>
        <v>1730</v>
      </c>
      <c r="BA95" s="110">
        <f t="shared" si="168"/>
        <v>1790</v>
      </c>
      <c r="BB95" s="110">
        <f t="shared" si="169"/>
        <v>1840</v>
      </c>
      <c r="BC95" s="110">
        <f t="shared" si="170"/>
        <v>1890</v>
      </c>
      <c r="BD95" s="110">
        <f t="shared" si="171"/>
        <v>1950</v>
      </c>
      <c r="BE95" s="110">
        <f t="shared" si="172"/>
        <v>2000</v>
      </c>
      <c r="BF95" s="217">
        <v>2070</v>
      </c>
      <c r="BG95" s="217">
        <f t="shared" si="173"/>
        <v>3160</v>
      </c>
      <c r="BH95" s="218">
        <f t="shared" si="174"/>
        <v>0.52657004830917864</v>
      </c>
      <c r="BI95" s="215">
        <f t="shared" si="159"/>
        <v>1303.2299999999998</v>
      </c>
      <c r="BJ95" s="216">
        <f t="shared" si="175"/>
        <v>1856.7700000000002</v>
      </c>
      <c r="BK95" s="202">
        <v>2.4300000000000002</v>
      </c>
      <c r="BL95" s="254">
        <f t="shared" si="176"/>
        <v>1069.2</v>
      </c>
      <c r="BM95" s="202">
        <v>2.12</v>
      </c>
      <c r="BN95" s="255">
        <f t="shared" si="160"/>
        <v>254.4</v>
      </c>
      <c r="BO95" s="203">
        <v>19.899999999999999</v>
      </c>
      <c r="BP95" s="222">
        <f t="shared" si="177"/>
        <v>65.669999999999987</v>
      </c>
      <c r="BQ95" s="176"/>
      <c r="BR95" s="222">
        <f t="shared" si="178"/>
        <v>0</v>
      </c>
      <c r="BS95" s="176">
        <v>0.5</v>
      </c>
      <c r="BT95" s="222">
        <f t="shared" si="179"/>
        <v>37.5</v>
      </c>
      <c r="BU95" s="197">
        <v>70</v>
      </c>
      <c r="BV95" s="180"/>
      <c r="BW95" s="225">
        <f t="shared" si="180"/>
        <v>0</v>
      </c>
      <c r="BX95" s="180"/>
      <c r="BY95" s="225">
        <f t="shared" si="181"/>
        <v>0</v>
      </c>
      <c r="BZ95" s="180"/>
      <c r="CA95" s="225">
        <f t="shared" si="182"/>
        <v>0</v>
      </c>
      <c r="CB95" s="180">
        <v>4</v>
      </c>
      <c r="CC95" s="225">
        <f t="shared" si="183"/>
        <v>360</v>
      </c>
      <c r="CE95" s="12">
        <f t="shared" si="184"/>
        <v>1.9569230769230768</v>
      </c>
    </row>
    <row r="96" spans="1:83" ht="12.75" customHeight="1" thickBot="1">
      <c r="A96" s="299"/>
      <c r="B96" s="38" t="s">
        <v>113</v>
      </c>
      <c r="C96" s="79"/>
      <c r="D96" s="230">
        <f t="shared" si="126"/>
        <v>3260</v>
      </c>
      <c r="E96" s="39">
        <v>460</v>
      </c>
      <c r="F96" s="155">
        <f t="shared" si="138"/>
        <v>1620</v>
      </c>
      <c r="G96" s="156">
        <f t="shared" si="139"/>
        <v>1680</v>
      </c>
      <c r="H96" s="156">
        <f t="shared" si="140"/>
        <v>1730</v>
      </c>
      <c r="I96" s="156">
        <f t="shared" si="141"/>
        <v>1790</v>
      </c>
      <c r="J96" s="156">
        <f t="shared" si="142"/>
        <v>1850</v>
      </c>
      <c r="K96" s="156">
        <f t="shared" si="143"/>
        <v>1910</v>
      </c>
      <c r="L96" s="156">
        <f t="shared" si="144"/>
        <v>1960</v>
      </c>
      <c r="M96" s="156">
        <f t="shared" si="145"/>
        <v>2020</v>
      </c>
      <c r="N96" s="156">
        <f t="shared" si="146"/>
        <v>2080</v>
      </c>
      <c r="O96" s="157">
        <f t="shared" si="147"/>
        <v>2140</v>
      </c>
      <c r="P96" s="12">
        <f t="shared" si="149"/>
        <v>0</v>
      </c>
      <c r="S96" s="106"/>
      <c r="AG96" s="110">
        <v>258</v>
      </c>
      <c r="AH96" s="111">
        <f t="shared" si="150"/>
        <v>1.037037037037037</v>
      </c>
      <c r="AI96" s="111">
        <f t="shared" si="151"/>
        <v>1.0297619047619047</v>
      </c>
      <c r="AJ96" s="111">
        <f t="shared" si="152"/>
        <v>1.0346820809248556</v>
      </c>
      <c r="AK96" s="111">
        <f t="shared" si="153"/>
        <v>1.0335195530726258</v>
      </c>
      <c r="AL96" s="111">
        <f t="shared" si="154"/>
        <v>1.0324324324324323</v>
      </c>
      <c r="AM96" s="111">
        <f t="shared" si="155"/>
        <v>1.0261780104712042</v>
      </c>
      <c r="AN96" s="111">
        <f t="shared" si="156"/>
        <v>1.0306122448979591</v>
      </c>
      <c r="AO96" s="111">
        <f t="shared" si="157"/>
        <v>1.0297029702970297</v>
      </c>
      <c r="AP96" s="111">
        <f t="shared" si="158"/>
        <v>1.0288461538461537</v>
      </c>
      <c r="AQ96" s="112">
        <f t="shared" si="161"/>
        <v>0.57600000000000007</v>
      </c>
      <c r="AR96" s="212">
        <f t="shared" si="148"/>
        <v>0.80000000000000016</v>
      </c>
      <c r="AS96" s="212">
        <v>0.72</v>
      </c>
      <c r="AU96" s="110">
        <f t="shared" si="162"/>
        <v>450</v>
      </c>
      <c r="AV96" s="110">
        <f t="shared" si="163"/>
        <v>1620</v>
      </c>
      <c r="AW96" s="110">
        <f t="shared" si="164"/>
        <v>1680</v>
      </c>
      <c r="AX96" s="110">
        <f t="shared" si="165"/>
        <v>1730</v>
      </c>
      <c r="AY96" s="110">
        <f t="shared" si="166"/>
        <v>1790</v>
      </c>
      <c r="AZ96" s="110">
        <f t="shared" si="167"/>
        <v>1850</v>
      </c>
      <c r="BA96" s="110">
        <f t="shared" si="168"/>
        <v>1910</v>
      </c>
      <c r="BB96" s="110">
        <f t="shared" si="169"/>
        <v>1960</v>
      </c>
      <c r="BC96" s="110">
        <f t="shared" si="170"/>
        <v>2020</v>
      </c>
      <c r="BD96" s="110">
        <f t="shared" si="171"/>
        <v>2080</v>
      </c>
      <c r="BE96" s="110">
        <f t="shared" si="172"/>
        <v>2140</v>
      </c>
      <c r="BF96" s="217">
        <v>2130</v>
      </c>
      <c r="BG96" s="217">
        <f t="shared" si="173"/>
        <v>3260</v>
      </c>
      <c r="BH96" s="218">
        <f t="shared" si="174"/>
        <v>0.53051643192488274</v>
      </c>
      <c r="BI96" s="215">
        <f t="shared" si="159"/>
        <v>1342.9900000000002</v>
      </c>
      <c r="BJ96" s="216">
        <f t="shared" si="175"/>
        <v>1917.0099999999998</v>
      </c>
      <c r="BK96" s="202">
        <v>2.52</v>
      </c>
      <c r="BL96" s="254">
        <f t="shared" si="176"/>
        <v>1108.8</v>
      </c>
      <c r="BM96" s="202">
        <v>2.27</v>
      </c>
      <c r="BN96" s="255">
        <f t="shared" si="160"/>
        <v>272.39999999999998</v>
      </c>
      <c r="BO96" s="203">
        <v>20.7</v>
      </c>
      <c r="BP96" s="223">
        <f t="shared" si="177"/>
        <v>68.309999999999988</v>
      </c>
      <c r="BQ96" s="176"/>
      <c r="BR96" s="222">
        <f t="shared" si="178"/>
        <v>0</v>
      </c>
      <c r="BS96" s="176">
        <v>0.5</v>
      </c>
      <c r="BT96" s="222">
        <f t="shared" si="179"/>
        <v>37.5</v>
      </c>
      <c r="BU96" s="197">
        <v>70</v>
      </c>
      <c r="BV96" s="180"/>
      <c r="BW96" s="225">
        <f t="shared" si="180"/>
        <v>0</v>
      </c>
      <c r="BX96" s="180"/>
      <c r="BY96" s="225">
        <f t="shared" si="181"/>
        <v>0</v>
      </c>
      <c r="BZ96" s="180"/>
      <c r="CA96" s="225">
        <f t="shared" si="182"/>
        <v>0</v>
      </c>
      <c r="CB96" s="180">
        <v>4</v>
      </c>
      <c r="CC96" s="226">
        <f t="shared" si="183"/>
        <v>360</v>
      </c>
      <c r="CE96" s="12">
        <f t="shared" si="184"/>
        <v>2.0953846153846154</v>
      </c>
    </row>
    <row r="97" spans="1:83" ht="12.75" customHeight="1" thickBot="1">
      <c r="A97" s="299"/>
      <c r="B97" s="38" t="s">
        <v>114</v>
      </c>
      <c r="C97" s="79"/>
      <c r="D97" s="230">
        <f t="shared" si="126"/>
        <v>3360</v>
      </c>
      <c r="E97" s="39">
        <v>490</v>
      </c>
      <c r="F97" s="155">
        <f t="shared" si="138"/>
        <v>1720</v>
      </c>
      <c r="G97" s="156">
        <f t="shared" si="139"/>
        <v>1780</v>
      </c>
      <c r="H97" s="156">
        <f t="shared" si="140"/>
        <v>1840</v>
      </c>
      <c r="I97" s="156">
        <f t="shared" si="141"/>
        <v>1900</v>
      </c>
      <c r="J97" s="156">
        <f t="shared" si="142"/>
        <v>1960</v>
      </c>
      <c r="K97" s="156">
        <f t="shared" si="143"/>
        <v>2020</v>
      </c>
      <c r="L97" s="156">
        <f t="shared" si="144"/>
        <v>2090</v>
      </c>
      <c r="M97" s="156">
        <f t="shared" si="145"/>
        <v>2150</v>
      </c>
      <c r="N97" s="156">
        <f t="shared" si="146"/>
        <v>2210</v>
      </c>
      <c r="O97" s="157">
        <f t="shared" si="147"/>
        <v>2270</v>
      </c>
      <c r="P97" s="12">
        <f t="shared" si="149"/>
        <v>0</v>
      </c>
      <c r="S97" s="106"/>
      <c r="AG97" s="110">
        <v>259</v>
      </c>
      <c r="AH97" s="111">
        <f t="shared" si="150"/>
        <v>1.0348837209302326</v>
      </c>
      <c r="AI97" s="111">
        <f t="shared" si="151"/>
        <v>1.0337078651685394</v>
      </c>
      <c r="AJ97" s="111">
        <f t="shared" si="152"/>
        <v>1.0326086956521738</v>
      </c>
      <c r="AK97" s="111">
        <f t="shared" si="153"/>
        <v>1.0315789473684212</v>
      </c>
      <c r="AL97" s="111">
        <f t="shared" si="154"/>
        <v>1.0306122448979591</v>
      </c>
      <c r="AM97" s="111">
        <f t="shared" si="155"/>
        <v>1.0346534653465347</v>
      </c>
      <c r="AN97" s="111">
        <f t="shared" si="156"/>
        <v>1.0287081339712918</v>
      </c>
      <c r="AO97" s="111">
        <f t="shared" si="157"/>
        <v>1.027906976744186</v>
      </c>
      <c r="AP97" s="111">
        <f t="shared" si="158"/>
        <v>1.0271493212669682</v>
      </c>
      <c r="AQ97" s="112">
        <f t="shared" si="161"/>
        <v>0.6120000000000001</v>
      </c>
      <c r="AR97" s="212">
        <f t="shared" si="148"/>
        <v>0.8500000000000002</v>
      </c>
      <c r="AS97" s="212">
        <v>0.72</v>
      </c>
      <c r="AU97" s="110">
        <f t="shared" si="162"/>
        <v>480</v>
      </c>
      <c r="AV97" s="110">
        <f t="shared" si="163"/>
        <v>1720</v>
      </c>
      <c r="AW97" s="110">
        <f t="shared" si="164"/>
        <v>1780</v>
      </c>
      <c r="AX97" s="110">
        <f t="shared" si="165"/>
        <v>1840</v>
      </c>
      <c r="AY97" s="110">
        <f t="shared" si="166"/>
        <v>1900</v>
      </c>
      <c r="AZ97" s="110">
        <f t="shared" si="167"/>
        <v>1960</v>
      </c>
      <c r="BA97" s="110">
        <f t="shared" si="168"/>
        <v>2020</v>
      </c>
      <c r="BB97" s="110">
        <f t="shared" si="169"/>
        <v>2090</v>
      </c>
      <c r="BC97" s="110">
        <f t="shared" si="170"/>
        <v>2150</v>
      </c>
      <c r="BD97" s="110">
        <f t="shared" si="171"/>
        <v>2210</v>
      </c>
      <c r="BE97" s="110">
        <f t="shared" si="172"/>
        <v>2270</v>
      </c>
      <c r="BF97" s="217">
        <v>2200</v>
      </c>
      <c r="BG97" s="217">
        <f t="shared" si="173"/>
        <v>3360</v>
      </c>
      <c r="BH97" s="218">
        <f t="shared" si="174"/>
        <v>0.52727272727272734</v>
      </c>
      <c r="BI97" s="215">
        <f t="shared" si="159"/>
        <v>1387.1499999999999</v>
      </c>
      <c r="BJ97" s="216">
        <f t="shared" si="175"/>
        <v>1972.8500000000001</v>
      </c>
      <c r="BK97" s="202">
        <v>2.6</v>
      </c>
      <c r="BL97" s="254">
        <f t="shared" si="176"/>
        <v>1144</v>
      </c>
      <c r="BM97" s="202">
        <v>2.42</v>
      </c>
      <c r="BN97" s="255">
        <f t="shared" si="160"/>
        <v>290.39999999999998</v>
      </c>
      <c r="BO97" s="203">
        <v>21.5</v>
      </c>
      <c r="BP97" s="221">
        <f t="shared" si="177"/>
        <v>70.95</v>
      </c>
      <c r="BQ97" s="176"/>
      <c r="BR97" s="222">
        <f t="shared" si="178"/>
        <v>0</v>
      </c>
      <c r="BS97" s="176">
        <v>0.5</v>
      </c>
      <c r="BT97" s="222">
        <f t="shared" si="179"/>
        <v>37.5</v>
      </c>
      <c r="BU97" s="197">
        <v>70</v>
      </c>
      <c r="BV97" s="180"/>
      <c r="BW97" s="225">
        <f t="shared" si="180"/>
        <v>0</v>
      </c>
      <c r="BX97" s="180"/>
      <c r="BY97" s="225">
        <f t="shared" si="181"/>
        <v>0</v>
      </c>
      <c r="BZ97" s="180"/>
      <c r="CA97" s="225">
        <f t="shared" si="182"/>
        <v>0</v>
      </c>
      <c r="CB97" s="180">
        <v>4</v>
      </c>
      <c r="CC97" s="224">
        <f t="shared" si="183"/>
        <v>360</v>
      </c>
      <c r="CE97" s="12">
        <f t="shared" si="184"/>
        <v>2.2338461538461534</v>
      </c>
    </row>
    <row r="98" spans="1:83" ht="12.75" customHeight="1" thickBot="1">
      <c r="A98" s="300"/>
      <c r="B98" s="34" t="s">
        <v>115</v>
      </c>
      <c r="C98" s="77"/>
      <c r="D98" s="231">
        <f t="shared" si="126"/>
        <v>3470</v>
      </c>
      <c r="E98" s="35">
        <v>520</v>
      </c>
      <c r="F98" s="158">
        <f t="shared" si="138"/>
        <v>1820</v>
      </c>
      <c r="G98" s="159">
        <f t="shared" si="139"/>
        <v>1880</v>
      </c>
      <c r="H98" s="159">
        <f t="shared" si="140"/>
        <v>1950</v>
      </c>
      <c r="I98" s="159">
        <f t="shared" si="141"/>
        <v>2010</v>
      </c>
      <c r="J98" s="159">
        <f t="shared" si="142"/>
        <v>2080</v>
      </c>
      <c r="K98" s="159">
        <f t="shared" si="143"/>
        <v>2140</v>
      </c>
      <c r="L98" s="159">
        <f t="shared" si="144"/>
        <v>2210</v>
      </c>
      <c r="M98" s="159">
        <f t="shared" si="145"/>
        <v>2270</v>
      </c>
      <c r="N98" s="159">
        <f t="shared" si="146"/>
        <v>2340</v>
      </c>
      <c r="O98" s="160">
        <f t="shared" si="147"/>
        <v>2400</v>
      </c>
      <c r="P98" s="12">
        <f t="shared" si="149"/>
        <v>0</v>
      </c>
      <c r="S98" s="106"/>
      <c r="AG98" s="110">
        <v>260</v>
      </c>
      <c r="AH98" s="111">
        <f t="shared" si="150"/>
        <v>1.0329670329670331</v>
      </c>
      <c r="AI98" s="111">
        <f t="shared" si="151"/>
        <v>1.0372340425531914</v>
      </c>
      <c r="AJ98" s="111">
        <f t="shared" si="152"/>
        <v>1.0307692307692307</v>
      </c>
      <c r="AK98" s="111">
        <f t="shared" si="153"/>
        <v>1.0348258706467661</v>
      </c>
      <c r="AL98" s="111">
        <f t="shared" si="154"/>
        <v>1.0288461538461537</v>
      </c>
      <c r="AM98" s="111">
        <f t="shared" si="155"/>
        <v>1.0327102803738317</v>
      </c>
      <c r="AN98" s="111">
        <f t="shared" si="156"/>
        <v>1.0271493212669682</v>
      </c>
      <c r="AO98" s="111">
        <f t="shared" si="157"/>
        <v>1.0308370044052864</v>
      </c>
      <c r="AP98" s="111">
        <f t="shared" si="158"/>
        <v>1.0256410256410255</v>
      </c>
      <c r="AQ98" s="112">
        <f t="shared" si="161"/>
        <v>0.64800000000000013</v>
      </c>
      <c r="AR98" s="212">
        <f t="shared" si="148"/>
        <v>0.90000000000000024</v>
      </c>
      <c r="AS98" s="212">
        <v>0.72</v>
      </c>
      <c r="AU98" s="110">
        <f t="shared" si="162"/>
        <v>500</v>
      </c>
      <c r="AV98" s="110">
        <f t="shared" si="163"/>
        <v>1820</v>
      </c>
      <c r="AW98" s="110">
        <f t="shared" si="164"/>
        <v>1880</v>
      </c>
      <c r="AX98" s="110">
        <f t="shared" si="165"/>
        <v>1950</v>
      </c>
      <c r="AY98" s="110">
        <f t="shared" si="166"/>
        <v>2010</v>
      </c>
      <c r="AZ98" s="110">
        <f t="shared" si="167"/>
        <v>2080</v>
      </c>
      <c r="BA98" s="110">
        <f t="shared" si="168"/>
        <v>2140</v>
      </c>
      <c r="BB98" s="110">
        <f t="shared" si="169"/>
        <v>2210</v>
      </c>
      <c r="BC98" s="110">
        <f t="shared" si="170"/>
        <v>2270</v>
      </c>
      <c r="BD98" s="110">
        <f t="shared" si="171"/>
        <v>2340</v>
      </c>
      <c r="BE98" s="110">
        <f t="shared" si="172"/>
        <v>2400</v>
      </c>
      <c r="BF98" s="217">
        <v>2270</v>
      </c>
      <c r="BG98" s="217">
        <f t="shared" si="173"/>
        <v>3470</v>
      </c>
      <c r="BH98" s="218">
        <f t="shared" si="174"/>
        <v>0.52863436123348007</v>
      </c>
      <c r="BI98" s="215">
        <f t="shared" si="159"/>
        <v>1432.84</v>
      </c>
      <c r="BJ98" s="216">
        <f t="shared" si="175"/>
        <v>2037.16</v>
      </c>
      <c r="BK98" s="202">
        <v>2.7</v>
      </c>
      <c r="BL98" s="254">
        <f t="shared" si="176"/>
        <v>1188</v>
      </c>
      <c r="BM98" s="202">
        <v>2.57</v>
      </c>
      <c r="BN98" s="255">
        <f t="shared" si="160"/>
        <v>308.39999999999998</v>
      </c>
      <c r="BO98" s="203">
        <v>22.2</v>
      </c>
      <c r="BP98" s="222">
        <f t="shared" si="177"/>
        <v>73.259999999999991</v>
      </c>
      <c r="BQ98" s="176"/>
      <c r="BR98" s="222">
        <f t="shared" si="178"/>
        <v>0</v>
      </c>
      <c r="BS98" s="176">
        <v>0.5</v>
      </c>
      <c r="BT98" s="222">
        <f t="shared" si="179"/>
        <v>37.5</v>
      </c>
      <c r="BU98" s="197">
        <v>70</v>
      </c>
      <c r="BV98" s="180"/>
      <c r="BW98" s="226">
        <f t="shared" si="180"/>
        <v>0</v>
      </c>
      <c r="BX98" s="180"/>
      <c r="BY98" s="226">
        <f t="shared" si="181"/>
        <v>0</v>
      </c>
      <c r="BZ98" s="180"/>
      <c r="CA98" s="225">
        <f t="shared" si="182"/>
        <v>0</v>
      </c>
      <c r="CB98" s="180">
        <v>4</v>
      </c>
      <c r="CC98" s="225">
        <f t="shared" si="183"/>
        <v>360</v>
      </c>
      <c r="CE98" s="12">
        <f t="shared" si="184"/>
        <v>2.3723076923076922</v>
      </c>
    </row>
    <row r="99" spans="1:83" ht="54.6" customHeight="1" thickBot="1">
      <c r="A99" s="36"/>
      <c r="B99" s="37" t="s">
        <v>116</v>
      </c>
      <c r="C99" s="78"/>
      <c r="D99" s="231">
        <f t="shared" si="126"/>
        <v>1810</v>
      </c>
      <c r="E99" s="41">
        <v>70</v>
      </c>
      <c r="F99" s="161">
        <f t="shared" ref="F99" si="185">AV99</f>
        <v>1210</v>
      </c>
      <c r="G99" s="162">
        <f t="shared" ref="G99" si="186">AW99</f>
        <v>1260</v>
      </c>
      <c r="H99" s="162">
        <f t="shared" ref="H99" si="187">AX99</f>
        <v>1300</v>
      </c>
      <c r="I99" s="162">
        <f t="shared" ref="I99" si="188">AY99</f>
        <v>1340</v>
      </c>
      <c r="J99" s="162">
        <f t="shared" ref="J99" si="189">AZ99</f>
        <v>1390</v>
      </c>
      <c r="K99" s="162">
        <f t="shared" ref="K99" si="190">BA99</f>
        <v>1430</v>
      </c>
      <c r="L99" s="162">
        <f t="shared" ref="L99" si="191">BB99</f>
        <v>1470</v>
      </c>
      <c r="M99" s="162">
        <f t="shared" ref="M99" si="192">BC99</f>
        <v>1520</v>
      </c>
      <c r="N99" s="162">
        <f t="shared" ref="N99" si="193">BD99</f>
        <v>1560</v>
      </c>
      <c r="O99" s="163">
        <f t="shared" ref="O99" si="194">BE99</f>
        <v>1600</v>
      </c>
      <c r="P99" s="12">
        <f t="shared" si="149"/>
        <v>0</v>
      </c>
      <c r="S99" s="106"/>
      <c r="AG99" s="110">
        <v>261</v>
      </c>
      <c r="AH99" s="111">
        <f t="shared" si="150"/>
        <v>1.0413223140495869</v>
      </c>
      <c r="AI99" s="111">
        <f t="shared" si="151"/>
        <v>1.0317460317460319</v>
      </c>
      <c r="AJ99" s="111">
        <f t="shared" si="152"/>
        <v>1.0307692307692307</v>
      </c>
      <c r="AK99" s="111">
        <f t="shared" si="153"/>
        <v>1.0373134328358209</v>
      </c>
      <c r="AL99" s="111">
        <f t="shared" si="154"/>
        <v>1.0287769784172662</v>
      </c>
      <c r="AM99" s="111">
        <f t="shared" si="155"/>
        <v>1.0279720279720279</v>
      </c>
      <c r="AN99" s="111">
        <f t="shared" si="156"/>
        <v>1.0340136054421769</v>
      </c>
      <c r="AO99" s="111">
        <f t="shared" si="157"/>
        <v>1.0263157894736843</v>
      </c>
      <c r="AP99" s="111">
        <f t="shared" si="158"/>
        <v>1.0256410256410255</v>
      </c>
      <c r="AQ99" s="112">
        <f t="shared" si="161"/>
        <v>0.432</v>
      </c>
      <c r="AR99" s="212">
        <v>0.6</v>
      </c>
      <c r="AS99" s="212">
        <v>0.72</v>
      </c>
      <c r="AU99" s="110">
        <f t="shared" si="162"/>
        <v>340</v>
      </c>
      <c r="AV99" s="110">
        <f t="shared" si="163"/>
        <v>1210</v>
      </c>
      <c r="AW99" s="110">
        <f t="shared" si="164"/>
        <v>1260</v>
      </c>
      <c r="AX99" s="110">
        <f t="shared" si="165"/>
        <v>1300</v>
      </c>
      <c r="AY99" s="110">
        <f t="shared" si="166"/>
        <v>1340</v>
      </c>
      <c r="AZ99" s="110">
        <f t="shared" si="167"/>
        <v>1390</v>
      </c>
      <c r="BA99" s="110">
        <f t="shared" si="168"/>
        <v>1430</v>
      </c>
      <c r="BB99" s="110">
        <f t="shared" si="169"/>
        <v>1470</v>
      </c>
      <c r="BC99" s="110">
        <f t="shared" si="170"/>
        <v>1520</v>
      </c>
      <c r="BD99" s="110">
        <f t="shared" si="171"/>
        <v>1560</v>
      </c>
      <c r="BE99" s="110">
        <f t="shared" si="172"/>
        <v>1600</v>
      </c>
      <c r="BF99" s="217">
        <v>1240</v>
      </c>
      <c r="BG99" s="217">
        <f t="shared" si="173"/>
        <v>1810</v>
      </c>
      <c r="BH99" s="218">
        <f t="shared" si="174"/>
        <v>0.45967741935483875</v>
      </c>
      <c r="BI99" s="215">
        <f t="shared" si="159"/>
        <v>748.63000000000011</v>
      </c>
      <c r="BJ99" s="216">
        <f t="shared" si="175"/>
        <v>1061.3699999999999</v>
      </c>
      <c r="BK99" s="202">
        <v>1.78</v>
      </c>
      <c r="BL99" s="254">
        <f t="shared" si="176"/>
        <v>783.2</v>
      </c>
      <c r="BM99" s="202">
        <v>0.4</v>
      </c>
      <c r="BN99" s="255">
        <f t="shared" si="160"/>
        <v>48</v>
      </c>
      <c r="BO99" s="203">
        <v>9.9</v>
      </c>
      <c r="BP99" s="222">
        <f t="shared" si="177"/>
        <v>32.67</v>
      </c>
      <c r="BQ99" s="176"/>
      <c r="BR99" s="222">
        <f t="shared" si="178"/>
        <v>0</v>
      </c>
      <c r="BS99" s="176">
        <v>0.5</v>
      </c>
      <c r="BT99" s="222">
        <f t="shared" si="179"/>
        <v>37.5</v>
      </c>
      <c r="BU99" s="197">
        <v>70</v>
      </c>
      <c r="BV99" s="180"/>
      <c r="BW99" s="224">
        <f t="shared" si="180"/>
        <v>0</v>
      </c>
      <c r="BX99" s="180"/>
      <c r="BY99" s="224">
        <f t="shared" si="181"/>
        <v>0</v>
      </c>
      <c r="BZ99" s="180"/>
      <c r="CA99" s="225">
        <f t="shared" si="182"/>
        <v>0</v>
      </c>
      <c r="CB99" s="180">
        <v>1</v>
      </c>
      <c r="CC99" s="225">
        <f t="shared" si="183"/>
        <v>90</v>
      </c>
      <c r="CE99" s="12">
        <f t="shared" si="184"/>
        <v>0.36923076923076925</v>
      </c>
    </row>
    <row r="100" spans="1:83" ht="22.5" customHeight="1" thickBot="1">
      <c r="A100" s="298"/>
      <c r="B100" s="32" t="s">
        <v>117</v>
      </c>
      <c r="C100" s="76"/>
      <c r="D100" s="235">
        <f t="shared" si="126"/>
        <v>1660</v>
      </c>
      <c r="E100" s="33">
        <v>230</v>
      </c>
      <c r="F100" s="147">
        <f t="shared" ref="F100:F104" si="195">AV100</f>
        <v>1960</v>
      </c>
      <c r="G100" s="148">
        <f t="shared" ref="G100:G104" si="196">AW100</f>
        <v>2030</v>
      </c>
      <c r="H100" s="148">
        <f t="shared" ref="H100:H104" si="197">AX100</f>
        <v>2100</v>
      </c>
      <c r="I100" s="148">
        <f t="shared" ref="I100:I104" si="198">AY100</f>
        <v>2170</v>
      </c>
      <c r="J100" s="148">
        <f t="shared" ref="J100:J104" si="199">AZ100</f>
        <v>2240</v>
      </c>
      <c r="K100" s="148">
        <f t="shared" ref="K100:K104" si="200">BA100</f>
        <v>2310</v>
      </c>
      <c r="L100" s="148">
        <f t="shared" ref="L100:L104" si="201">BB100</f>
        <v>2380</v>
      </c>
      <c r="M100" s="148">
        <f t="shared" ref="M100:M104" si="202">BC100</f>
        <v>2450</v>
      </c>
      <c r="N100" s="148">
        <f t="shared" ref="N100:N104" si="203">BD100</f>
        <v>2520</v>
      </c>
      <c r="O100" s="50">
        <f t="shared" ref="O100:O104" si="204">BE100</f>
        <v>2590</v>
      </c>
      <c r="P100" s="12">
        <f t="shared" si="149"/>
        <v>0</v>
      </c>
      <c r="S100" s="106"/>
      <c r="AG100" s="110">
        <v>262</v>
      </c>
      <c r="AH100" s="111">
        <f t="shared" si="150"/>
        <v>1.0357142857142858</v>
      </c>
      <c r="AI100" s="111">
        <f t="shared" si="151"/>
        <v>1.0344827586206897</v>
      </c>
      <c r="AJ100" s="111">
        <f t="shared" si="152"/>
        <v>1.0333333333333334</v>
      </c>
      <c r="AK100" s="111">
        <f t="shared" si="153"/>
        <v>1.032258064516129</v>
      </c>
      <c r="AL100" s="111">
        <f t="shared" si="154"/>
        <v>1.03125</v>
      </c>
      <c r="AM100" s="111">
        <f t="shared" si="155"/>
        <v>1.0303030303030303</v>
      </c>
      <c r="AN100" s="111">
        <f t="shared" si="156"/>
        <v>1.0294117647058822</v>
      </c>
      <c r="AO100" s="111">
        <f t="shared" si="157"/>
        <v>1.0285714285714285</v>
      </c>
      <c r="AP100" s="111">
        <f t="shared" si="158"/>
        <v>1.0277777777777777</v>
      </c>
      <c r="AQ100" s="112">
        <f>AR100*AS100+0.05</f>
        <v>0.69800000000000006</v>
      </c>
      <c r="AR100" s="212">
        <v>0.9</v>
      </c>
      <c r="AS100" s="212">
        <v>0.72</v>
      </c>
      <c r="AU100" s="110">
        <f t="shared" si="162"/>
        <v>540</v>
      </c>
      <c r="AV100" s="110">
        <f t="shared" si="163"/>
        <v>1960</v>
      </c>
      <c r="AW100" s="110">
        <f t="shared" si="164"/>
        <v>2030</v>
      </c>
      <c r="AX100" s="110">
        <f t="shared" si="165"/>
        <v>2100</v>
      </c>
      <c r="AY100" s="110">
        <f t="shared" si="166"/>
        <v>2170</v>
      </c>
      <c r="AZ100" s="110">
        <f t="shared" si="167"/>
        <v>2240</v>
      </c>
      <c r="BA100" s="110">
        <f t="shared" si="168"/>
        <v>2310</v>
      </c>
      <c r="BB100" s="110">
        <f t="shared" si="169"/>
        <v>2380</v>
      </c>
      <c r="BC100" s="110">
        <f t="shared" si="170"/>
        <v>2450</v>
      </c>
      <c r="BD100" s="110">
        <f t="shared" si="171"/>
        <v>2520</v>
      </c>
      <c r="BE100" s="110">
        <f t="shared" si="172"/>
        <v>2590</v>
      </c>
      <c r="BF100" s="217">
        <v>1110</v>
      </c>
      <c r="BG100" s="217">
        <f t="shared" si="173"/>
        <v>1660</v>
      </c>
      <c r="BH100" s="218">
        <f t="shared" si="174"/>
        <v>0.49549549549549554</v>
      </c>
      <c r="BI100" s="215">
        <f t="shared" si="159"/>
        <v>689.17</v>
      </c>
      <c r="BJ100" s="216">
        <f t="shared" si="175"/>
        <v>970.83</v>
      </c>
      <c r="BK100" s="202">
        <v>1.55</v>
      </c>
      <c r="BL100" s="254">
        <f t="shared" si="176"/>
        <v>682</v>
      </c>
      <c r="BM100" s="202">
        <v>0</v>
      </c>
      <c r="BN100" s="255">
        <f t="shared" si="160"/>
        <v>0</v>
      </c>
      <c r="BO100" s="203">
        <v>10.1</v>
      </c>
      <c r="BP100" s="222">
        <f t="shared" si="177"/>
        <v>33.33</v>
      </c>
      <c r="BQ100" s="176"/>
      <c r="BR100" s="222">
        <f t="shared" si="178"/>
        <v>0</v>
      </c>
      <c r="BS100" s="176">
        <v>0.5</v>
      </c>
      <c r="BT100" s="222">
        <f t="shared" si="179"/>
        <v>37.5</v>
      </c>
      <c r="BU100" s="197">
        <v>70</v>
      </c>
      <c r="BV100" s="180"/>
      <c r="BW100" s="225">
        <f t="shared" si="180"/>
        <v>0</v>
      </c>
      <c r="BX100" s="180">
        <v>2</v>
      </c>
      <c r="BY100" s="225">
        <f>BX100*$BY$25</f>
        <v>148</v>
      </c>
      <c r="BZ100" s="180"/>
      <c r="CA100" s="225">
        <f t="shared" si="182"/>
        <v>0</v>
      </c>
      <c r="CB100" s="180"/>
      <c r="CC100" s="225">
        <f t="shared" si="183"/>
        <v>0</v>
      </c>
      <c r="CE100" s="12">
        <f t="shared" si="184"/>
        <v>0</v>
      </c>
    </row>
    <row r="101" spans="1:83" ht="22.5" customHeight="1" thickBot="1">
      <c r="A101" s="299"/>
      <c r="B101" s="38" t="s">
        <v>118</v>
      </c>
      <c r="C101" s="79"/>
      <c r="D101" s="230">
        <f t="shared" si="126"/>
        <v>1680</v>
      </c>
      <c r="E101" s="39">
        <v>260</v>
      </c>
      <c r="F101" s="149">
        <f t="shared" si="195"/>
        <v>2060</v>
      </c>
      <c r="G101" s="146">
        <f t="shared" si="196"/>
        <v>2130</v>
      </c>
      <c r="H101" s="146">
        <f t="shared" si="197"/>
        <v>2210</v>
      </c>
      <c r="I101" s="146">
        <f t="shared" si="198"/>
        <v>2280</v>
      </c>
      <c r="J101" s="146">
        <f t="shared" si="199"/>
        <v>2350</v>
      </c>
      <c r="K101" s="146">
        <f t="shared" si="200"/>
        <v>2430</v>
      </c>
      <c r="L101" s="146">
        <f t="shared" si="201"/>
        <v>2500</v>
      </c>
      <c r="M101" s="146">
        <f t="shared" si="202"/>
        <v>2570</v>
      </c>
      <c r="N101" s="146">
        <f t="shared" si="203"/>
        <v>2650</v>
      </c>
      <c r="O101" s="53">
        <f t="shared" si="204"/>
        <v>2720</v>
      </c>
      <c r="P101" s="12">
        <f t="shared" si="149"/>
        <v>0</v>
      </c>
      <c r="S101" s="106"/>
      <c r="AG101" s="110">
        <v>263</v>
      </c>
      <c r="AH101" s="111">
        <f t="shared" si="150"/>
        <v>1.0339805825242718</v>
      </c>
      <c r="AI101" s="111">
        <f t="shared" si="151"/>
        <v>1.0375586854460095</v>
      </c>
      <c r="AJ101" s="111">
        <f t="shared" si="152"/>
        <v>1.0316742081447965</v>
      </c>
      <c r="AK101" s="111">
        <f t="shared" si="153"/>
        <v>1.0307017543859649</v>
      </c>
      <c r="AL101" s="111">
        <f t="shared" si="154"/>
        <v>1.0340425531914894</v>
      </c>
      <c r="AM101" s="111">
        <f t="shared" si="155"/>
        <v>1.0288065843621399</v>
      </c>
      <c r="AN101" s="111">
        <f t="shared" si="156"/>
        <v>1.028</v>
      </c>
      <c r="AO101" s="111">
        <f t="shared" si="157"/>
        <v>1.0311284046692606</v>
      </c>
      <c r="AP101" s="111">
        <f t="shared" si="158"/>
        <v>1.0264150943396226</v>
      </c>
      <c r="AQ101" s="112">
        <f t="shared" ref="AQ101:AQ104" si="205">AR101*AS101+0.05</f>
        <v>0.7340000000000001</v>
      </c>
      <c r="AR101" s="212">
        <f t="shared" ref="AR101:AR104" si="206">AR100+0.05</f>
        <v>0.95000000000000007</v>
      </c>
      <c r="AS101" s="212">
        <v>0.72</v>
      </c>
      <c r="AU101" s="110">
        <f t="shared" si="162"/>
        <v>570</v>
      </c>
      <c r="AV101" s="110">
        <f t="shared" si="163"/>
        <v>2060</v>
      </c>
      <c r="AW101" s="110">
        <f t="shared" si="164"/>
        <v>2130</v>
      </c>
      <c r="AX101" s="110">
        <f t="shared" si="165"/>
        <v>2210</v>
      </c>
      <c r="AY101" s="110">
        <f t="shared" si="166"/>
        <v>2280</v>
      </c>
      <c r="AZ101" s="110">
        <f t="shared" si="167"/>
        <v>2350</v>
      </c>
      <c r="BA101" s="110">
        <f t="shared" si="168"/>
        <v>2430</v>
      </c>
      <c r="BB101" s="110">
        <f t="shared" si="169"/>
        <v>2500</v>
      </c>
      <c r="BC101" s="110">
        <f t="shared" si="170"/>
        <v>2570</v>
      </c>
      <c r="BD101" s="110">
        <f t="shared" si="171"/>
        <v>2650</v>
      </c>
      <c r="BE101" s="110">
        <f t="shared" si="172"/>
        <v>2720</v>
      </c>
      <c r="BF101" s="217">
        <v>1120</v>
      </c>
      <c r="BG101" s="217">
        <f t="shared" si="173"/>
        <v>1680</v>
      </c>
      <c r="BH101" s="218">
        <f t="shared" si="174"/>
        <v>0.5</v>
      </c>
      <c r="BI101" s="215">
        <f t="shared" si="159"/>
        <v>692.33999999999992</v>
      </c>
      <c r="BJ101" s="216">
        <f t="shared" si="175"/>
        <v>987.66000000000008</v>
      </c>
      <c r="BK101" s="202">
        <v>1.58</v>
      </c>
      <c r="BL101" s="254">
        <f t="shared" si="176"/>
        <v>695.2</v>
      </c>
      <c r="BM101" s="202">
        <v>0</v>
      </c>
      <c r="BN101" s="255">
        <f t="shared" si="160"/>
        <v>0</v>
      </c>
      <c r="BO101" s="203">
        <v>11.2</v>
      </c>
      <c r="BP101" s="222">
        <f t="shared" si="177"/>
        <v>36.959999999999994</v>
      </c>
      <c r="BQ101" s="176"/>
      <c r="BR101" s="222">
        <f t="shared" si="178"/>
        <v>0</v>
      </c>
      <c r="BS101" s="176">
        <v>0.5</v>
      </c>
      <c r="BT101" s="222">
        <f t="shared" si="179"/>
        <v>37.5</v>
      </c>
      <c r="BU101" s="197">
        <v>70</v>
      </c>
      <c r="BV101" s="180"/>
      <c r="BW101" s="225">
        <f t="shared" si="180"/>
        <v>0</v>
      </c>
      <c r="BX101" s="180">
        <v>2</v>
      </c>
      <c r="BY101" s="225">
        <f t="shared" ref="BY101:BY164" si="207">BX101*$BY$25</f>
        <v>148</v>
      </c>
      <c r="BZ101" s="180"/>
      <c r="CA101" s="225">
        <f t="shared" si="182"/>
        <v>0</v>
      </c>
      <c r="CB101" s="180"/>
      <c r="CC101" s="226">
        <f t="shared" si="183"/>
        <v>0</v>
      </c>
      <c r="CE101" s="12">
        <f t="shared" si="184"/>
        <v>0</v>
      </c>
    </row>
    <row r="102" spans="1:83" ht="22.5" customHeight="1" thickBot="1">
      <c r="A102" s="299"/>
      <c r="B102" s="38" t="s">
        <v>119</v>
      </c>
      <c r="C102" s="79"/>
      <c r="D102" s="230">
        <f t="shared" si="126"/>
        <v>1720</v>
      </c>
      <c r="E102" s="39">
        <v>290</v>
      </c>
      <c r="F102" s="149">
        <f t="shared" si="195"/>
        <v>2160</v>
      </c>
      <c r="G102" s="146">
        <f t="shared" si="196"/>
        <v>2240</v>
      </c>
      <c r="H102" s="146">
        <f t="shared" si="197"/>
        <v>2310</v>
      </c>
      <c r="I102" s="146">
        <f t="shared" si="198"/>
        <v>2390</v>
      </c>
      <c r="J102" s="146">
        <f t="shared" si="199"/>
        <v>2470</v>
      </c>
      <c r="K102" s="146">
        <f t="shared" si="200"/>
        <v>2550</v>
      </c>
      <c r="L102" s="146">
        <f t="shared" si="201"/>
        <v>2620</v>
      </c>
      <c r="M102" s="146">
        <f t="shared" si="202"/>
        <v>2700</v>
      </c>
      <c r="N102" s="146">
        <f t="shared" si="203"/>
        <v>2780</v>
      </c>
      <c r="O102" s="53">
        <f t="shared" si="204"/>
        <v>2850</v>
      </c>
      <c r="P102" s="12">
        <f t="shared" si="149"/>
        <v>0</v>
      </c>
      <c r="S102" s="106"/>
      <c r="AG102" s="110">
        <v>264</v>
      </c>
      <c r="AH102" s="111">
        <f t="shared" si="150"/>
        <v>1.037037037037037</v>
      </c>
      <c r="AI102" s="111">
        <f t="shared" si="151"/>
        <v>1.03125</v>
      </c>
      <c r="AJ102" s="111">
        <f t="shared" si="152"/>
        <v>1.0346320346320346</v>
      </c>
      <c r="AK102" s="111">
        <f t="shared" si="153"/>
        <v>1.0334728033472804</v>
      </c>
      <c r="AL102" s="111">
        <f t="shared" si="154"/>
        <v>1.0323886639676114</v>
      </c>
      <c r="AM102" s="111">
        <f t="shared" si="155"/>
        <v>1.0274509803921568</v>
      </c>
      <c r="AN102" s="111">
        <f t="shared" si="156"/>
        <v>1.0305343511450382</v>
      </c>
      <c r="AO102" s="111">
        <f t="shared" si="157"/>
        <v>1.0296296296296297</v>
      </c>
      <c r="AP102" s="111">
        <f t="shared" si="158"/>
        <v>1.025179856115108</v>
      </c>
      <c r="AQ102" s="112">
        <f t="shared" si="205"/>
        <v>0.77</v>
      </c>
      <c r="AR102" s="212">
        <f t="shared" si="206"/>
        <v>1</v>
      </c>
      <c r="AS102" s="212">
        <v>0.72</v>
      </c>
      <c r="AU102" s="110">
        <f t="shared" si="162"/>
        <v>590</v>
      </c>
      <c r="AV102" s="110">
        <f t="shared" si="163"/>
        <v>2160</v>
      </c>
      <c r="AW102" s="110">
        <f t="shared" si="164"/>
        <v>2240</v>
      </c>
      <c r="AX102" s="110">
        <f t="shared" si="165"/>
        <v>2310</v>
      </c>
      <c r="AY102" s="110">
        <f t="shared" si="166"/>
        <v>2390</v>
      </c>
      <c r="AZ102" s="110">
        <f t="shared" si="167"/>
        <v>2470</v>
      </c>
      <c r="BA102" s="110">
        <f t="shared" si="168"/>
        <v>2550</v>
      </c>
      <c r="BB102" s="110">
        <f t="shared" si="169"/>
        <v>2620</v>
      </c>
      <c r="BC102" s="110">
        <f t="shared" si="170"/>
        <v>2700</v>
      </c>
      <c r="BD102" s="110">
        <f t="shared" si="171"/>
        <v>2780</v>
      </c>
      <c r="BE102" s="110">
        <f t="shared" si="172"/>
        <v>2850</v>
      </c>
      <c r="BF102" s="217">
        <v>1150</v>
      </c>
      <c r="BG102" s="217">
        <f t="shared" si="173"/>
        <v>1720</v>
      </c>
      <c r="BH102" s="218">
        <f t="shared" si="174"/>
        <v>0.4956521739130435</v>
      </c>
      <c r="BI102" s="215">
        <f t="shared" si="159"/>
        <v>713.74999999999989</v>
      </c>
      <c r="BJ102" s="216">
        <f t="shared" si="175"/>
        <v>1006.2500000000001</v>
      </c>
      <c r="BK102" s="202">
        <v>1.62</v>
      </c>
      <c r="BL102" s="254">
        <f t="shared" si="176"/>
        <v>712.80000000000007</v>
      </c>
      <c r="BM102" s="202">
        <v>0</v>
      </c>
      <c r="BN102" s="255">
        <f t="shared" si="160"/>
        <v>0</v>
      </c>
      <c r="BO102" s="203">
        <v>11.5</v>
      </c>
      <c r="BP102" s="222">
        <f t="shared" si="177"/>
        <v>37.949999999999996</v>
      </c>
      <c r="BQ102" s="176"/>
      <c r="BR102" s="222">
        <f t="shared" si="178"/>
        <v>0</v>
      </c>
      <c r="BS102" s="176">
        <v>0.5</v>
      </c>
      <c r="BT102" s="222">
        <f t="shared" si="179"/>
        <v>37.5</v>
      </c>
      <c r="BU102" s="197">
        <v>70</v>
      </c>
      <c r="BV102" s="180"/>
      <c r="BW102" s="225">
        <f t="shared" si="180"/>
        <v>0</v>
      </c>
      <c r="BX102" s="180">
        <v>2</v>
      </c>
      <c r="BY102" s="225">
        <f t="shared" si="207"/>
        <v>148</v>
      </c>
      <c r="BZ102" s="180"/>
      <c r="CA102" s="225">
        <f t="shared" si="182"/>
        <v>0</v>
      </c>
      <c r="CB102" s="180"/>
      <c r="CC102" s="224">
        <f t="shared" si="183"/>
        <v>0</v>
      </c>
      <c r="CE102" s="12">
        <f t="shared" si="184"/>
        <v>0</v>
      </c>
    </row>
    <row r="103" spans="1:83" ht="22.5" customHeight="1" thickBot="1">
      <c r="A103" s="299"/>
      <c r="B103" s="38" t="s">
        <v>120</v>
      </c>
      <c r="C103" s="79"/>
      <c r="D103" s="230">
        <f t="shared" si="126"/>
        <v>1750</v>
      </c>
      <c r="E103" s="39">
        <v>320</v>
      </c>
      <c r="F103" s="149">
        <f t="shared" si="195"/>
        <v>2260</v>
      </c>
      <c r="G103" s="146">
        <f t="shared" si="196"/>
        <v>2340</v>
      </c>
      <c r="H103" s="146">
        <f t="shared" si="197"/>
        <v>2420</v>
      </c>
      <c r="I103" s="146">
        <f t="shared" si="198"/>
        <v>2500</v>
      </c>
      <c r="J103" s="146">
        <f t="shared" si="199"/>
        <v>2580</v>
      </c>
      <c r="K103" s="146">
        <f t="shared" si="200"/>
        <v>2660</v>
      </c>
      <c r="L103" s="146">
        <f t="shared" si="201"/>
        <v>2750</v>
      </c>
      <c r="M103" s="146">
        <f t="shared" si="202"/>
        <v>2830</v>
      </c>
      <c r="N103" s="146">
        <f t="shared" si="203"/>
        <v>2910</v>
      </c>
      <c r="O103" s="53">
        <f t="shared" si="204"/>
        <v>2990</v>
      </c>
      <c r="P103" s="12">
        <f t="shared" si="149"/>
        <v>0</v>
      </c>
      <c r="S103" s="106"/>
      <c r="AG103" s="110">
        <v>265</v>
      </c>
      <c r="AH103" s="111">
        <f t="shared" si="150"/>
        <v>1.0353982300884956</v>
      </c>
      <c r="AI103" s="111">
        <f t="shared" si="151"/>
        <v>1.0341880341880343</v>
      </c>
      <c r="AJ103" s="111">
        <f t="shared" si="152"/>
        <v>1.0330578512396693</v>
      </c>
      <c r="AK103" s="111">
        <f t="shared" si="153"/>
        <v>1.032</v>
      </c>
      <c r="AL103" s="111">
        <f t="shared" si="154"/>
        <v>1.0310077519379846</v>
      </c>
      <c r="AM103" s="111">
        <f t="shared" si="155"/>
        <v>1.0338345864661653</v>
      </c>
      <c r="AN103" s="111">
        <f t="shared" si="156"/>
        <v>1.0290909090909091</v>
      </c>
      <c r="AO103" s="111">
        <f t="shared" si="157"/>
        <v>1.0282685512367491</v>
      </c>
      <c r="AP103" s="111">
        <f t="shared" si="158"/>
        <v>1.0274914089347078</v>
      </c>
      <c r="AQ103" s="112">
        <f t="shared" si="205"/>
        <v>0.80600000000000005</v>
      </c>
      <c r="AR103" s="212">
        <f t="shared" si="206"/>
        <v>1.05</v>
      </c>
      <c r="AS103" s="212">
        <v>0.72</v>
      </c>
      <c r="AU103" s="110">
        <f t="shared" si="162"/>
        <v>620</v>
      </c>
      <c r="AV103" s="110">
        <f t="shared" si="163"/>
        <v>2260</v>
      </c>
      <c r="AW103" s="110">
        <f t="shared" si="164"/>
        <v>2340</v>
      </c>
      <c r="AX103" s="110">
        <f t="shared" si="165"/>
        <v>2420</v>
      </c>
      <c r="AY103" s="110">
        <f t="shared" si="166"/>
        <v>2500</v>
      </c>
      <c r="AZ103" s="110">
        <f t="shared" si="167"/>
        <v>2580</v>
      </c>
      <c r="BA103" s="110">
        <f t="shared" si="168"/>
        <v>2660</v>
      </c>
      <c r="BB103" s="110">
        <f t="shared" si="169"/>
        <v>2750</v>
      </c>
      <c r="BC103" s="110">
        <f t="shared" si="170"/>
        <v>2830</v>
      </c>
      <c r="BD103" s="110">
        <f t="shared" si="171"/>
        <v>2910</v>
      </c>
      <c r="BE103" s="110">
        <f t="shared" si="172"/>
        <v>2990</v>
      </c>
      <c r="BF103" s="217">
        <v>1170</v>
      </c>
      <c r="BG103" s="217">
        <f t="shared" si="173"/>
        <v>1750</v>
      </c>
      <c r="BH103" s="218">
        <f t="shared" si="174"/>
        <v>0.49572649572649574</v>
      </c>
      <c r="BI103" s="215">
        <f t="shared" si="159"/>
        <v>725.16000000000008</v>
      </c>
      <c r="BJ103" s="216">
        <f t="shared" si="175"/>
        <v>1024.8399999999999</v>
      </c>
      <c r="BK103" s="202">
        <v>1.66</v>
      </c>
      <c r="BL103" s="254">
        <f t="shared" si="176"/>
        <v>730.4</v>
      </c>
      <c r="BM103" s="202">
        <v>0</v>
      </c>
      <c r="BN103" s="255">
        <f t="shared" si="160"/>
        <v>0</v>
      </c>
      <c r="BO103" s="203">
        <v>11.8</v>
      </c>
      <c r="BP103" s="222">
        <f t="shared" si="177"/>
        <v>38.94</v>
      </c>
      <c r="BQ103" s="176"/>
      <c r="BR103" s="222">
        <f t="shared" si="178"/>
        <v>0</v>
      </c>
      <c r="BS103" s="176">
        <v>0.5</v>
      </c>
      <c r="BT103" s="222">
        <f t="shared" si="179"/>
        <v>37.5</v>
      </c>
      <c r="BU103" s="197">
        <v>70</v>
      </c>
      <c r="BV103" s="180"/>
      <c r="BW103" s="225">
        <f t="shared" si="180"/>
        <v>0</v>
      </c>
      <c r="BX103" s="180">
        <v>2</v>
      </c>
      <c r="BY103" s="225">
        <f t="shared" si="207"/>
        <v>148</v>
      </c>
      <c r="BZ103" s="180"/>
      <c r="CA103" s="225">
        <f t="shared" si="182"/>
        <v>0</v>
      </c>
      <c r="CB103" s="180"/>
      <c r="CC103" s="225">
        <f t="shared" si="183"/>
        <v>0</v>
      </c>
      <c r="CE103" s="12">
        <f t="shared" si="184"/>
        <v>0</v>
      </c>
    </row>
    <row r="104" spans="1:83" ht="23.25" thickBot="1">
      <c r="A104" s="300"/>
      <c r="B104" s="34" t="s">
        <v>121</v>
      </c>
      <c r="C104" s="77"/>
      <c r="D104" s="231">
        <f t="shared" si="126"/>
        <v>1780</v>
      </c>
      <c r="E104" s="35">
        <v>350</v>
      </c>
      <c r="F104" s="150">
        <f t="shared" si="195"/>
        <v>2360</v>
      </c>
      <c r="G104" s="65">
        <f t="shared" si="196"/>
        <v>2450</v>
      </c>
      <c r="H104" s="65">
        <f t="shared" si="197"/>
        <v>2530</v>
      </c>
      <c r="I104" s="65">
        <f t="shared" si="198"/>
        <v>2620</v>
      </c>
      <c r="J104" s="65">
        <f t="shared" si="199"/>
        <v>2700</v>
      </c>
      <c r="K104" s="65">
        <f t="shared" si="200"/>
        <v>2780</v>
      </c>
      <c r="L104" s="65">
        <f t="shared" si="201"/>
        <v>2870</v>
      </c>
      <c r="M104" s="65">
        <f t="shared" si="202"/>
        <v>2950</v>
      </c>
      <c r="N104" s="65">
        <f t="shared" si="203"/>
        <v>3040</v>
      </c>
      <c r="O104" s="151">
        <f t="shared" si="204"/>
        <v>3120</v>
      </c>
      <c r="P104" s="12">
        <f t="shared" si="149"/>
        <v>0</v>
      </c>
      <c r="S104" s="106"/>
      <c r="AG104" s="110">
        <v>266</v>
      </c>
      <c r="AH104" s="111">
        <f t="shared" si="150"/>
        <v>1.0381355932203389</v>
      </c>
      <c r="AI104" s="111">
        <f t="shared" si="151"/>
        <v>1.0326530612244897</v>
      </c>
      <c r="AJ104" s="111">
        <f t="shared" si="152"/>
        <v>1.0355731225296443</v>
      </c>
      <c r="AK104" s="111">
        <f t="shared" si="153"/>
        <v>1.0305343511450382</v>
      </c>
      <c r="AL104" s="111">
        <f t="shared" si="154"/>
        <v>1.0296296296296297</v>
      </c>
      <c r="AM104" s="111">
        <f t="shared" si="155"/>
        <v>1.0323741007194245</v>
      </c>
      <c r="AN104" s="111">
        <f t="shared" si="156"/>
        <v>1.0278745644599303</v>
      </c>
      <c r="AO104" s="111">
        <f t="shared" si="157"/>
        <v>1.0305084745762711</v>
      </c>
      <c r="AP104" s="111">
        <f t="shared" si="158"/>
        <v>1.0263157894736843</v>
      </c>
      <c r="AQ104" s="112">
        <f t="shared" si="205"/>
        <v>0.84200000000000008</v>
      </c>
      <c r="AR104" s="212">
        <f t="shared" si="206"/>
        <v>1.1000000000000001</v>
      </c>
      <c r="AS104" s="212">
        <v>0.72</v>
      </c>
      <c r="AU104" s="110">
        <f t="shared" si="162"/>
        <v>650</v>
      </c>
      <c r="AV104" s="110">
        <f t="shared" si="163"/>
        <v>2360</v>
      </c>
      <c r="AW104" s="110">
        <f t="shared" si="164"/>
        <v>2450</v>
      </c>
      <c r="AX104" s="110">
        <f t="shared" si="165"/>
        <v>2530</v>
      </c>
      <c r="AY104" s="110">
        <f t="shared" si="166"/>
        <v>2620</v>
      </c>
      <c r="AZ104" s="110">
        <f t="shared" si="167"/>
        <v>2700</v>
      </c>
      <c r="BA104" s="110">
        <f t="shared" si="168"/>
        <v>2780</v>
      </c>
      <c r="BB104" s="110">
        <f t="shared" si="169"/>
        <v>2870</v>
      </c>
      <c r="BC104" s="110">
        <f t="shared" si="170"/>
        <v>2950</v>
      </c>
      <c r="BD104" s="110">
        <f t="shared" si="171"/>
        <v>3040</v>
      </c>
      <c r="BE104" s="110">
        <f t="shared" si="172"/>
        <v>3120</v>
      </c>
      <c r="BF104" s="217">
        <v>1190</v>
      </c>
      <c r="BG104" s="217">
        <f t="shared" si="173"/>
        <v>1780</v>
      </c>
      <c r="BH104" s="218">
        <f t="shared" si="174"/>
        <v>0.49579831932773111</v>
      </c>
      <c r="BI104" s="215">
        <f t="shared" si="159"/>
        <v>736.86699999999996</v>
      </c>
      <c r="BJ104" s="216">
        <f t="shared" si="175"/>
        <v>1043.133</v>
      </c>
      <c r="BK104" s="202">
        <v>1.7</v>
      </c>
      <c r="BL104" s="254">
        <f t="shared" si="176"/>
        <v>748</v>
      </c>
      <c r="BM104" s="202">
        <v>0</v>
      </c>
      <c r="BN104" s="255">
        <f t="shared" si="160"/>
        <v>0</v>
      </c>
      <c r="BO104" s="203">
        <v>12.01</v>
      </c>
      <c r="BP104" s="222">
        <f t="shared" si="177"/>
        <v>39.632999999999996</v>
      </c>
      <c r="BQ104" s="176"/>
      <c r="BR104" s="222">
        <f t="shared" si="178"/>
        <v>0</v>
      </c>
      <c r="BS104" s="176">
        <v>0.5</v>
      </c>
      <c r="BT104" s="222">
        <f t="shared" si="179"/>
        <v>37.5</v>
      </c>
      <c r="BU104" s="197">
        <v>70</v>
      </c>
      <c r="BV104" s="180"/>
      <c r="BW104" s="226">
        <f t="shared" si="180"/>
        <v>0</v>
      </c>
      <c r="BX104" s="180">
        <v>2</v>
      </c>
      <c r="BY104" s="225">
        <f t="shared" si="207"/>
        <v>148</v>
      </c>
      <c r="BZ104" s="180"/>
      <c r="CA104" s="225">
        <f t="shared" si="182"/>
        <v>0</v>
      </c>
      <c r="CB104" s="180"/>
      <c r="CC104" s="225">
        <f t="shared" si="183"/>
        <v>0</v>
      </c>
      <c r="CE104" s="12">
        <f t="shared" si="184"/>
        <v>0</v>
      </c>
    </row>
    <row r="105" spans="1:83" ht="12.75" customHeight="1" thickBot="1">
      <c r="A105" s="298"/>
      <c r="B105" s="32" t="s">
        <v>122</v>
      </c>
      <c r="C105" s="76"/>
      <c r="D105" s="235">
        <f t="shared" si="126"/>
        <v>1160</v>
      </c>
      <c r="E105" s="33">
        <v>290</v>
      </c>
      <c r="F105" s="152">
        <f t="shared" ref="F105:F114" si="208">AV105</f>
        <v>1010</v>
      </c>
      <c r="G105" s="153">
        <f t="shared" ref="G105:G114" si="209">AW105</f>
        <v>1050</v>
      </c>
      <c r="H105" s="153">
        <f t="shared" ref="H105:H114" si="210">AX105</f>
        <v>1080</v>
      </c>
      <c r="I105" s="153">
        <f t="shared" ref="I105:I114" si="211">AY105</f>
        <v>1120</v>
      </c>
      <c r="J105" s="153">
        <f t="shared" ref="J105:J114" si="212">AZ105</f>
        <v>1160</v>
      </c>
      <c r="K105" s="153">
        <f t="shared" ref="K105:K114" si="213">BA105</f>
        <v>1190</v>
      </c>
      <c r="L105" s="153">
        <f t="shared" ref="L105:L114" si="214">BB105</f>
        <v>1230</v>
      </c>
      <c r="M105" s="153">
        <f t="shared" ref="M105:M114" si="215">BC105</f>
        <v>1260</v>
      </c>
      <c r="N105" s="153">
        <f t="shared" ref="N105:N114" si="216">BD105</f>
        <v>1300</v>
      </c>
      <c r="O105" s="154">
        <f t="shared" ref="O105:O114" si="217">BE105</f>
        <v>1340</v>
      </c>
      <c r="P105" s="12">
        <f t="shared" si="149"/>
        <v>0</v>
      </c>
      <c r="S105" s="106"/>
      <c r="AG105" s="110">
        <v>267</v>
      </c>
      <c r="AH105" s="111">
        <f t="shared" si="150"/>
        <v>1.0396039603960396</v>
      </c>
      <c r="AI105" s="111">
        <f t="shared" si="151"/>
        <v>1.0285714285714285</v>
      </c>
      <c r="AJ105" s="111">
        <f t="shared" si="152"/>
        <v>1.037037037037037</v>
      </c>
      <c r="AK105" s="111">
        <f t="shared" si="153"/>
        <v>1.0357142857142858</v>
      </c>
      <c r="AL105" s="111">
        <f t="shared" si="154"/>
        <v>1.0258620689655173</v>
      </c>
      <c r="AM105" s="111">
        <f t="shared" si="155"/>
        <v>1.0336134453781514</v>
      </c>
      <c r="AN105" s="111">
        <f t="shared" si="156"/>
        <v>1.024390243902439</v>
      </c>
      <c r="AO105" s="111">
        <f t="shared" si="157"/>
        <v>1.0317460317460319</v>
      </c>
      <c r="AP105" s="111">
        <f t="shared" si="158"/>
        <v>1.0307692307692307</v>
      </c>
      <c r="AQ105" s="112">
        <f t="shared" si="161"/>
        <v>0.36</v>
      </c>
      <c r="AR105" s="212">
        <v>0.5</v>
      </c>
      <c r="AS105" s="212">
        <v>0.72</v>
      </c>
      <c r="AU105" s="110">
        <f t="shared" si="162"/>
        <v>290</v>
      </c>
      <c r="AV105" s="110">
        <f t="shared" si="163"/>
        <v>1010</v>
      </c>
      <c r="AW105" s="110">
        <f t="shared" si="164"/>
        <v>1050</v>
      </c>
      <c r="AX105" s="110">
        <f t="shared" si="165"/>
        <v>1080</v>
      </c>
      <c r="AY105" s="110">
        <f t="shared" si="166"/>
        <v>1120</v>
      </c>
      <c r="AZ105" s="110">
        <f t="shared" si="167"/>
        <v>1160</v>
      </c>
      <c r="BA105" s="110">
        <f t="shared" si="168"/>
        <v>1190</v>
      </c>
      <c r="BB105" s="110">
        <f t="shared" si="169"/>
        <v>1230</v>
      </c>
      <c r="BC105" s="110">
        <f t="shared" si="170"/>
        <v>1260</v>
      </c>
      <c r="BD105" s="110">
        <f t="shared" si="171"/>
        <v>1300</v>
      </c>
      <c r="BE105" s="110">
        <f t="shared" si="172"/>
        <v>1340</v>
      </c>
      <c r="BF105" s="217">
        <v>730</v>
      </c>
      <c r="BG105" s="217">
        <f t="shared" si="173"/>
        <v>1160</v>
      </c>
      <c r="BH105" s="218">
        <f t="shared" si="174"/>
        <v>0.58904109589041087</v>
      </c>
      <c r="BI105" s="215">
        <f t="shared" si="159"/>
        <v>483.44100000000003</v>
      </c>
      <c r="BJ105" s="216">
        <f t="shared" si="175"/>
        <v>676.55899999999997</v>
      </c>
      <c r="BK105" s="202">
        <v>1.17</v>
      </c>
      <c r="BL105" s="254">
        <f t="shared" si="176"/>
        <v>514.79999999999995</v>
      </c>
      <c r="BM105" s="202">
        <v>0</v>
      </c>
      <c r="BN105" s="255">
        <f t="shared" si="160"/>
        <v>0</v>
      </c>
      <c r="BO105" s="203">
        <v>9.0299999999999994</v>
      </c>
      <c r="BP105" s="222">
        <f t="shared" si="177"/>
        <v>29.798999999999996</v>
      </c>
      <c r="BQ105" s="176"/>
      <c r="BR105" s="222">
        <f t="shared" si="178"/>
        <v>0</v>
      </c>
      <c r="BS105" s="176">
        <v>0.5</v>
      </c>
      <c r="BT105" s="222">
        <f t="shared" si="179"/>
        <v>37.5</v>
      </c>
      <c r="BU105" s="197">
        <v>70</v>
      </c>
      <c r="BV105" s="180">
        <v>2</v>
      </c>
      <c r="BW105" s="224">
        <f t="shared" si="180"/>
        <v>24.46</v>
      </c>
      <c r="BX105" s="180"/>
      <c r="BY105" s="225">
        <f t="shared" si="207"/>
        <v>0</v>
      </c>
      <c r="BZ105" s="180"/>
      <c r="CA105" s="225">
        <f t="shared" si="182"/>
        <v>0</v>
      </c>
      <c r="CB105" s="180"/>
      <c r="CC105" s="225">
        <f t="shared" si="183"/>
        <v>0</v>
      </c>
      <c r="CE105" s="12">
        <f t="shared" si="184"/>
        <v>0</v>
      </c>
    </row>
    <row r="106" spans="1:83" ht="12.75" customHeight="1" thickBot="1">
      <c r="A106" s="299"/>
      <c r="B106" s="38" t="s">
        <v>123</v>
      </c>
      <c r="C106" s="79"/>
      <c r="D106" s="230">
        <f t="shared" si="126"/>
        <v>1190</v>
      </c>
      <c r="E106" s="39">
        <v>320</v>
      </c>
      <c r="F106" s="155">
        <f t="shared" si="208"/>
        <v>1110</v>
      </c>
      <c r="G106" s="156">
        <f t="shared" si="209"/>
        <v>1150</v>
      </c>
      <c r="H106" s="156">
        <f t="shared" si="210"/>
        <v>1190</v>
      </c>
      <c r="I106" s="156">
        <f t="shared" si="211"/>
        <v>1230</v>
      </c>
      <c r="J106" s="156">
        <f t="shared" si="212"/>
        <v>1270</v>
      </c>
      <c r="K106" s="156">
        <f t="shared" si="213"/>
        <v>1310</v>
      </c>
      <c r="L106" s="156">
        <f t="shared" si="214"/>
        <v>1350</v>
      </c>
      <c r="M106" s="156">
        <f t="shared" si="215"/>
        <v>1390</v>
      </c>
      <c r="N106" s="156">
        <f t="shared" si="216"/>
        <v>1430</v>
      </c>
      <c r="O106" s="157">
        <f t="shared" si="217"/>
        <v>1470</v>
      </c>
      <c r="P106" s="12">
        <f t="shared" si="149"/>
        <v>0</v>
      </c>
      <c r="S106" s="106"/>
      <c r="AG106" s="110">
        <v>268</v>
      </c>
      <c r="AH106" s="111">
        <f t="shared" si="150"/>
        <v>1.0360360360360361</v>
      </c>
      <c r="AI106" s="111">
        <f t="shared" si="151"/>
        <v>1.0347826086956522</v>
      </c>
      <c r="AJ106" s="111">
        <f t="shared" si="152"/>
        <v>1.0336134453781514</v>
      </c>
      <c r="AK106" s="111">
        <f t="shared" si="153"/>
        <v>1.032520325203252</v>
      </c>
      <c r="AL106" s="111">
        <f t="shared" si="154"/>
        <v>1.0314960629921259</v>
      </c>
      <c r="AM106" s="111">
        <f t="shared" si="155"/>
        <v>1.0305343511450382</v>
      </c>
      <c r="AN106" s="111">
        <f t="shared" si="156"/>
        <v>1.0296296296296297</v>
      </c>
      <c r="AO106" s="111">
        <f t="shared" si="157"/>
        <v>1.0287769784172662</v>
      </c>
      <c r="AP106" s="111">
        <f t="shared" si="158"/>
        <v>1.0279720279720279</v>
      </c>
      <c r="AQ106" s="112">
        <f t="shared" si="161"/>
        <v>0.39600000000000002</v>
      </c>
      <c r="AR106" s="212">
        <f>AR105+0.05</f>
        <v>0.55000000000000004</v>
      </c>
      <c r="AS106" s="212">
        <v>0.72</v>
      </c>
      <c r="AU106" s="110">
        <f t="shared" si="162"/>
        <v>320</v>
      </c>
      <c r="AV106" s="110">
        <f t="shared" si="163"/>
        <v>1110</v>
      </c>
      <c r="AW106" s="110">
        <f t="shared" si="164"/>
        <v>1150</v>
      </c>
      <c r="AX106" s="110">
        <f t="shared" si="165"/>
        <v>1190</v>
      </c>
      <c r="AY106" s="110">
        <f t="shared" si="166"/>
        <v>1230</v>
      </c>
      <c r="AZ106" s="110">
        <f t="shared" si="167"/>
        <v>1270</v>
      </c>
      <c r="BA106" s="110">
        <f t="shared" si="168"/>
        <v>1310</v>
      </c>
      <c r="BB106" s="110">
        <f t="shared" si="169"/>
        <v>1350</v>
      </c>
      <c r="BC106" s="110">
        <f t="shared" si="170"/>
        <v>1390</v>
      </c>
      <c r="BD106" s="110">
        <f t="shared" si="171"/>
        <v>1430</v>
      </c>
      <c r="BE106" s="110">
        <f t="shared" si="172"/>
        <v>1470</v>
      </c>
      <c r="BF106" s="217">
        <v>760</v>
      </c>
      <c r="BG106" s="217">
        <f t="shared" si="173"/>
        <v>1190</v>
      </c>
      <c r="BH106" s="218">
        <f t="shared" si="174"/>
        <v>0.56578947368421062</v>
      </c>
      <c r="BI106" s="215">
        <f t="shared" si="159"/>
        <v>494.62</v>
      </c>
      <c r="BJ106" s="216">
        <f t="shared" si="175"/>
        <v>695.38</v>
      </c>
      <c r="BK106" s="202">
        <v>1.21</v>
      </c>
      <c r="BL106" s="254">
        <f t="shared" si="176"/>
        <v>532.4</v>
      </c>
      <c r="BM106" s="202">
        <v>0</v>
      </c>
      <c r="BN106" s="255">
        <f t="shared" si="160"/>
        <v>0</v>
      </c>
      <c r="BO106" s="203">
        <v>9.4</v>
      </c>
      <c r="BP106" s="222">
        <f t="shared" si="177"/>
        <v>31.02</v>
      </c>
      <c r="BQ106" s="176"/>
      <c r="BR106" s="222">
        <f t="shared" si="178"/>
        <v>0</v>
      </c>
      <c r="BS106" s="176">
        <v>0.5</v>
      </c>
      <c r="BT106" s="222">
        <f t="shared" si="179"/>
        <v>37.5</v>
      </c>
      <c r="BU106" s="197">
        <v>70</v>
      </c>
      <c r="BV106" s="180">
        <v>2</v>
      </c>
      <c r="BW106" s="225">
        <f t="shared" si="180"/>
        <v>24.46</v>
      </c>
      <c r="BX106" s="180"/>
      <c r="BY106" s="225">
        <f t="shared" si="207"/>
        <v>0</v>
      </c>
      <c r="BZ106" s="180"/>
      <c r="CA106" s="225">
        <f t="shared" si="182"/>
        <v>0</v>
      </c>
      <c r="CB106" s="180"/>
      <c r="CC106" s="226">
        <f t="shared" si="183"/>
        <v>0</v>
      </c>
      <c r="CE106" s="12">
        <f t="shared" si="184"/>
        <v>0</v>
      </c>
    </row>
    <row r="107" spans="1:83" ht="12.75" customHeight="1" thickBot="1">
      <c r="A107" s="299"/>
      <c r="B107" s="38" t="s">
        <v>124</v>
      </c>
      <c r="C107" s="79"/>
      <c r="D107" s="230">
        <f t="shared" si="126"/>
        <v>1210</v>
      </c>
      <c r="E107" s="39">
        <v>350</v>
      </c>
      <c r="F107" s="155">
        <f t="shared" si="208"/>
        <v>1210</v>
      </c>
      <c r="G107" s="156">
        <f t="shared" si="209"/>
        <v>1260</v>
      </c>
      <c r="H107" s="156">
        <f t="shared" si="210"/>
        <v>1300</v>
      </c>
      <c r="I107" s="156">
        <f t="shared" si="211"/>
        <v>1340</v>
      </c>
      <c r="J107" s="156">
        <f t="shared" si="212"/>
        <v>1390</v>
      </c>
      <c r="K107" s="156">
        <f t="shared" si="213"/>
        <v>1430</v>
      </c>
      <c r="L107" s="156">
        <f t="shared" si="214"/>
        <v>1470</v>
      </c>
      <c r="M107" s="156">
        <f t="shared" si="215"/>
        <v>1520</v>
      </c>
      <c r="N107" s="156">
        <f t="shared" si="216"/>
        <v>1560</v>
      </c>
      <c r="O107" s="157">
        <f t="shared" si="217"/>
        <v>1600</v>
      </c>
      <c r="P107" s="12">
        <f t="shared" si="149"/>
        <v>0</v>
      </c>
      <c r="S107" s="106"/>
      <c r="AG107" s="110">
        <v>269</v>
      </c>
      <c r="AH107" s="111">
        <f t="shared" si="150"/>
        <v>1.0413223140495869</v>
      </c>
      <c r="AI107" s="111">
        <f t="shared" si="151"/>
        <v>1.0317460317460319</v>
      </c>
      <c r="AJ107" s="111">
        <f t="shared" si="152"/>
        <v>1.0307692307692307</v>
      </c>
      <c r="AK107" s="111">
        <f t="shared" si="153"/>
        <v>1.0373134328358209</v>
      </c>
      <c r="AL107" s="111">
        <f t="shared" si="154"/>
        <v>1.0287769784172662</v>
      </c>
      <c r="AM107" s="111">
        <f t="shared" si="155"/>
        <v>1.0279720279720279</v>
      </c>
      <c r="AN107" s="111">
        <f t="shared" si="156"/>
        <v>1.0340136054421769</v>
      </c>
      <c r="AO107" s="111">
        <f t="shared" si="157"/>
        <v>1.0263157894736843</v>
      </c>
      <c r="AP107" s="111">
        <f t="shared" si="158"/>
        <v>1.0256410256410255</v>
      </c>
      <c r="AQ107" s="112">
        <f t="shared" si="161"/>
        <v>0.43200000000000005</v>
      </c>
      <c r="AR107" s="212">
        <f t="shared" ref="AR107:AR114" si="218">AR106+0.05</f>
        <v>0.60000000000000009</v>
      </c>
      <c r="AS107" s="212">
        <v>0.72</v>
      </c>
      <c r="AU107" s="110">
        <f t="shared" si="162"/>
        <v>340</v>
      </c>
      <c r="AV107" s="110">
        <f t="shared" si="163"/>
        <v>1210</v>
      </c>
      <c r="AW107" s="110">
        <f t="shared" si="164"/>
        <v>1260</v>
      </c>
      <c r="AX107" s="110">
        <f t="shared" si="165"/>
        <v>1300</v>
      </c>
      <c r="AY107" s="110">
        <f t="shared" si="166"/>
        <v>1340</v>
      </c>
      <c r="AZ107" s="110">
        <f t="shared" si="167"/>
        <v>1390</v>
      </c>
      <c r="BA107" s="110">
        <f t="shared" si="168"/>
        <v>1430</v>
      </c>
      <c r="BB107" s="110">
        <f t="shared" si="169"/>
        <v>1470</v>
      </c>
      <c r="BC107" s="110">
        <f t="shared" si="170"/>
        <v>1520</v>
      </c>
      <c r="BD107" s="110">
        <f t="shared" si="171"/>
        <v>1560</v>
      </c>
      <c r="BE107" s="110">
        <f t="shared" si="172"/>
        <v>1600</v>
      </c>
      <c r="BF107" s="217">
        <v>780</v>
      </c>
      <c r="BG107" s="217">
        <f t="shared" si="173"/>
        <v>1210</v>
      </c>
      <c r="BH107" s="218">
        <f t="shared" si="174"/>
        <v>0.55128205128205132</v>
      </c>
      <c r="BI107" s="215">
        <f t="shared" si="159"/>
        <v>500.09999999999991</v>
      </c>
      <c r="BJ107" s="216">
        <f t="shared" si="175"/>
        <v>709.90000000000009</v>
      </c>
      <c r="BK107" s="202">
        <v>1.24</v>
      </c>
      <c r="BL107" s="254">
        <f t="shared" si="176"/>
        <v>545.6</v>
      </c>
      <c r="BM107" s="202">
        <v>0</v>
      </c>
      <c r="BN107" s="255">
        <f t="shared" si="160"/>
        <v>0</v>
      </c>
      <c r="BO107" s="203">
        <v>9.8000000000000007</v>
      </c>
      <c r="BP107" s="222">
        <f t="shared" si="177"/>
        <v>32.340000000000003</v>
      </c>
      <c r="BQ107" s="176"/>
      <c r="BR107" s="222">
        <f t="shared" si="178"/>
        <v>0</v>
      </c>
      <c r="BS107" s="176">
        <v>0.5</v>
      </c>
      <c r="BT107" s="222">
        <f t="shared" si="179"/>
        <v>37.5</v>
      </c>
      <c r="BU107" s="197">
        <v>70</v>
      </c>
      <c r="BV107" s="180">
        <v>2</v>
      </c>
      <c r="BW107" s="225">
        <f t="shared" si="180"/>
        <v>24.46</v>
      </c>
      <c r="BX107" s="180"/>
      <c r="BY107" s="225">
        <f t="shared" si="207"/>
        <v>0</v>
      </c>
      <c r="BZ107" s="180"/>
      <c r="CA107" s="225">
        <f t="shared" si="182"/>
        <v>0</v>
      </c>
      <c r="CB107" s="180"/>
      <c r="CC107" s="224">
        <f t="shared" si="183"/>
        <v>0</v>
      </c>
      <c r="CE107" s="12">
        <f t="shared" si="184"/>
        <v>0</v>
      </c>
    </row>
    <row r="108" spans="1:83" ht="12.75" customHeight="1" thickBot="1">
      <c r="A108" s="299"/>
      <c r="B108" s="38" t="s">
        <v>125</v>
      </c>
      <c r="C108" s="79"/>
      <c r="D108" s="230">
        <f t="shared" si="126"/>
        <v>1250</v>
      </c>
      <c r="E108" s="39">
        <v>350</v>
      </c>
      <c r="F108" s="155">
        <f t="shared" si="208"/>
        <v>1210</v>
      </c>
      <c r="G108" s="156">
        <f t="shared" si="209"/>
        <v>1260</v>
      </c>
      <c r="H108" s="156">
        <f t="shared" si="210"/>
        <v>1300</v>
      </c>
      <c r="I108" s="156">
        <f t="shared" si="211"/>
        <v>1340</v>
      </c>
      <c r="J108" s="156">
        <f t="shared" si="212"/>
        <v>1390</v>
      </c>
      <c r="K108" s="156">
        <f t="shared" si="213"/>
        <v>1430</v>
      </c>
      <c r="L108" s="156">
        <f t="shared" si="214"/>
        <v>1470</v>
      </c>
      <c r="M108" s="156">
        <f t="shared" si="215"/>
        <v>1520</v>
      </c>
      <c r="N108" s="156">
        <f t="shared" si="216"/>
        <v>1560</v>
      </c>
      <c r="O108" s="157">
        <f t="shared" si="217"/>
        <v>1600</v>
      </c>
      <c r="P108" s="12">
        <f t="shared" si="149"/>
        <v>0</v>
      </c>
      <c r="S108" s="106"/>
      <c r="AG108" s="110">
        <v>270</v>
      </c>
      <c r="AH108" s="111">
        <f t="shared" si="150"/>
        <v>1.0413223140495869</v>
      </c>
      <c r="AI108" s="111">
        <f t="shared" si="151"/>
        <v>1.0317460317460319</v>
      </c>
      <c r="AJ108" s="111">
        <f t="shared" si="152"/>
        <v>1.0307692307692307</v>
      </c>
      <c r="AK108" s="111">
        <f t="shared" si="153"/>
        <v>1.0373134328358209</v>
      </c>
      <c r="AL108" s="111">
        <f t="shared" si="154"/>
        <v>1.0287769784172662</v>
      </c>
      <c r="AM108" s="111">
        <f t="shared" si="155"/>
        <v>1.0279720279720279</v>
      </c>
      <c r="AN108" s="111">
        <f t="shared" si="156"/>
        <v>1.0340136054421769</v>
      </c>
      <c r="AO108" s="111">
        <f t="shared" si="157"/>
        <v>1.0263157894736843</v>
      </c>
      <c r="AP108" s="111">
        <f t="shared" si="158"/>
        <v>1.0256410256410255</v>
      </c>
      <c r="AQ108" s="112">
        <f t="shared" si="161"/>
        <v>0.432</v>
      </c>
      <c r="AR108" s="212">
        <v>0.6</v>
      </c>
      <c r="AS108" s="212">
        <v>0.72</v>
      </c>
      <c r="AU108" s="110">
        <f t="shared" si="162"/>
        <v>340</v>
      </c>
      <c r="AV108" s="110">
        <f t="shared" si="163"/>
        <v>1210</v>
      </c>
      <c r="AW108" s="110">
        <f t="shared" si="164"/>
        <v>1260</v>
      </c>
      <c r="AX108" s="110">
        <f t="shared" si="165"/>
        <v>1300</v>
      </c>
      <c r="AY108" s="110">
        <f t="shared" si="166"/>
        <v>1340</v>
      </c>
      <c r="AZ108" s="110">
        <f t="shared" si="167"/>
        <v>1390</v>
      </c>
      <c r="BA108" s="110">
        <f t="shared" si="168"/>
        <v>1430</v>
      </c>
      <c r="BB108" s="110">
        <f t="shared" si="169"/>
        <v>1470</v>
      </c>
      <c r="BC108" s="110">
        <f t="shared" si="170"/>
        <v>1520</v>
      </c>
      <c r="BD108" s="110">
        <f t="shared" si="171"/>
        <v>1560</v>
      </c>
      <c r="BE108" s="110">
        <f t="shared" si="172"/>
        <v>1600</v>
      </c>
      <c r="BF108" s="217">
        <v>800</v>
      </c>
      <c r="BG108" s="217">
        <f t="shared" si="173"/>
        <v>1250</v>
      </c>
      <c r="BH108" s="218">
        <f t="shared" si="174"/>
        <v>0.5625</v>
      </c>
      <c r="BI108" s="215">
        <f t="shared" si="159"/>
        <v>515.64</v>
      </c>
      <c r="BJ108" s="216">
        <f t="shared" si="175"/>
        <v>734.36</v>
      </c>
      <c r="BK108" s="202">
        <v>1.24</v>
      </c>
      <c r="BL108" s="254">
        <f t="shared" ref="BL108" si="219">BK108*$BL$25</f>
        <v>545.6</v>
      </c>
      <c r="BM108" s="202">
        <v>0</v>
      </c>
      <c r="BN108" s="255">
        <f t="shared" ref="BN108" si="220">$BN$25*BM108</f>
        <v>0</v>
      </c>
      <c r="BO108" s="203">
        <v>9.8000000000000007</v>
      </c>
      <c r="BP108" s="222">
        <f t="shared" si="177"/>
        <v>32.340000000000003</v>
      </c>
      <c r="BQ108" s="176"/>
      <c r="BR108" s="222">
        <f t="shared" si="178"/>
        <v>0</v>
      </c>
      <c r="BS108" s="176">
        <v>0.5</v>
      </c>
      <c r="BT108" s="222">
        <f t="shared" si="179"/>
        <v>37.5</v>
      </c>
      <c r="BU108" s="197">
        <v>70</v>
      </c>
      <c r="BV108" s="180">
        <v>4</v>
      </c>
      <c r="BW108" s="225">
        <f t="shared" si="180"/>
        <v>48.92</v>
      </c>
      <c r="BX108" s="180"/>
      <c r="BY108" s="225">
        <f t="shared" si="207"/>
        <v>0</v>
      </c>
      <c r="BZ108" s="180"/>
      <c r="CA108" s="225">
        <f t="shared" si="182"/>
        <v>0</v>
      </c>
      <c r="CB108" s="180"/>
      <c r="CC108" s="225">
        <f t="shared" si="183"/>
        <v>0</v>
      </c>
      <c r="CE108" s="12">
        <f t="shared" si="184"/>
        <v>0</v>
      </c>
    </row>
    <row r="109" spans="1:83" ht="12.75" customHeight="1" thickBot="1">
      <c r="A109" s="299"/>
      <c r="B109" s="38" t="s">
        <v>126</v>
      </c>
      <c r="C109" s="79"/>
      <c r="D109" s="230">
        <f t="shared" si="126"/>
        <v>1290</v>
      </c>
      <c r="E109" s="39">
        <v>380</v>
      </c>
      <c r="F109" s="155">
        <f t="shared" si="208"/>
        <v>1320</v>
      </c>
      <c r="G109" s="156">
        <f t="shared" si="209"/>
        <v>1360</v>
      </c>
      <c r="H109" s="156">
        <f t="shared" si="210"/>
        <v>1410</v>
      </c>
      <c r="I109" s="156">
        <f t="shared" si="211"/>
        <v>1460</v>
      </c>
      <c r="J109" s="156">
        <f t="shared" si="212"/>
        <v>1500</v>
      </c>
      <c r="K109" s="156">
        <f t="shared" si="213"/>
        <v>1550</v>
      </c>
      <c r="L109" s="156">
        <f t="shared" si="214"/>
        <v>1600</v>
      </c>
      <c r="M109" s="156">
        <f t="shared" si="215"/>
        <v>1640</v>
      </c>
      <c r="N109" s="156">
        <f t="shared" si="216"/>
        <v>1690</v>
      </c>
      <c r="O109" s="157">
        <f t="shared" si="217"/>
        <v>1740</v>
      </c>
      <c r="P109" s="12">
        <f t="shared" si="149"/>
        <v>0</v>
      </c>
      <c r="S109" s="106"/>
      <c r="AG109" s="110">
        <v>271</v>
      </c>
      <c r="AH109" s="111">
        <f t="shared" si="150"/>
        <v>1.0303030303030303</v>
      </c>
      <c r="AI109" s="111">
        <f t="shared" si="151"/>
        <v>1.036764705882353</v>
      </c>
      <c r="AJ109" s="111">
        <f t="shared" si="152"/>
        <v>1.0354609929078014</v>
      </c>
      <c r="AK109" s="111">
        <f t="shared" si="153"/>
        <v>1.0273972602739727</v>
      </c>
      <c r="AL109" s="111">
        <f t="shared" si="154"/>
        <v>1.0333333333333334</v>
      </c>
      <c r="AM109" s="111">
        <f t="shared" si="155"/>
        <v>1.032258064516129</v>
      </c>
      <c r="AN109" s="111">
        <f t="shared" si="156"/>
        <v>1.0249999999999999</v>
      </c>
      <c r="AO109" s="111">
        <f t="shared" si="157"/>
        <v>1.0304878048780488</v>
      </c>
      <c r="AP109" s="111">
        <f t="shared" si="158"/>
        <v>1.029585798816568</v>
      </c>
      <c r="AQ109" s="112">
        <f t="shared" si="161"/>
        <v>0.46799999999999997</v>
      </c>
      <c r="AR109" s="212">
        <f t="shared" si="218"/>
        <v>0.65</v>
      </c>
      <c r="AS109" s="212">
        <v>0.72</v>
      </c>
      <c r="AU109" s="110">
        <f t="shared" si="162"/>
        <v>370</v>
      </c>
      <c r="AV109" s="110">
        <f t="shared" si="163"/>
        <v>1320</v>
      </c>
      <c r="AW109" s="110">
        <f t="shared" si="164"/>
        <v>1360</v>
      </c>
      <c r="AX109" s="110">
        <f t="shared" si="165"/>
        <v>1410</v>
      </c>
      <c r="AY109" s="110">
        <f t="shared" si="166"/>
        <v>1460</v>
      </c>
      <c r="AZ109" s="110">
        <f t="shared" si="167"/>
        <v>1500</v>
      </c>
      <c r="BA109" s="110">
        <f t="shared" si="168"/>
        <v>1550</v>
      </c>
      <c r="BB109" s="110">
        <f t="shared" si="169"/>
        <v>1600</v>
      </c>
      <c r="BC109" s="110">
        <f t="shared" si="170"/>
        <v>1640</v>
      </c>
      <c r="BD109" s="110">
        <f t="shared" si="171"/>
        <v>1690</v>
      </c>
      <c r="BE109" s="110">
        <f t="shared" si="172"/>
        <v>1740</v>
      </c>
      <c r="BF109" s="217">
        <v>830</v>
      </c>
      <c r="BG109" s="217">
        <f t="shared" si="173"/>
        <v>1290</v>
      </c>
      <c r="BH109" s="218">
        <f t="shared" si="174"/>
        <v>0.55421686746987953</v>
      </c>
      <c r="BI109" s="215">
        <f t="shared" si="159"/>
        <v>536.72</v>
      </c>
      <c r="BJ109" s="216">
        <f t="shared" si="175"/>
        <v>753.28</v>
      </c>
      <c r="BK109" s="202">
        <v>1.28</v>
      </c>
      <c r="BL109" s="254">
        <f t="shared" si="176"/>
        <v>563.20000000000005</v>
      </c>
      <c r="BM109" s="202">
        <v>0</v>
      </c>
      <c r="BN109" s="255">
        <f t="shared" si="160"/>
        <v>0</v>
      </c>
      <c r="BO109" s="203">
        <v>10.199999999999999</v>
      </c>
      <c r="BP109" s="222">
        <f t="shared" si="177"/>
        <v>33.659999999999997</v>
      </c>
      <c r="BQ109" s="176"/>
      <c r="BR109" s="222">
        <f t="shared" si="178"/>
        <v>0</v>
      </c>
      <c r="BS109" s="176">
        <v>0.5</v>
      </c>
      <c r="BT109" s="222">
        <f t="shared" si="179"/>
        <v>37.5</v>
      </c>
      <c r="BU109" s="197">
        <v>70</v>
      </c>
      <c r="BV109" s="180">
        <v>4</v>
      </c>
      <c r="BW109" s="225">
        <f t="shared" si="180"/>
        <v>48.92</v>
      </c>
      <c r="BX109" s="180"/>
      <c r="BY109" s="225">
        <f t="shared" si="207"/>
        <v>0</v>
      </c>
      <c r="BZ109" s="180"/>
      <c r="CA109" s="225">
        <f t="shared" si="182"/>
        <v>0</v>
      </c>
      <c r="CB109" s="180"/>
      <c r="CC109" s="225">
        <f t="shared" si="183"/>
        <v>0</v>
      </c>
      <c r="CE109" s="12">
        <f t="shared" si="184"/>
        <v>0</v>
      </c>
    </row>
    <row r="110" spans="1:83" ht="12.75" customHeight="1" thickBot="1">
      <c r="A110" s="299"/>
      <c r="B110" s="38" t="s">
        <v>127</v>
      </c>
      <c r="C110" s="79"/>
      <c r="D110" s="230">
        <f t="shared" si="126"/>
        <v>1320</v>
      </c>
      <c r="E110" s="39">
        <v>400</v>
      </c>
      <c r="F110" s="155">
        <f t="shared" si="208"/>
        <v>1420</v>
      </c>
      <c r="G110" s="156">
        <f t="shared" si="209"/>
        <v>1470</v>
      </c>
      <c r="H110" s="156">
        <f t="shared" si="210"/>
        <v>1520</v>
      </c>
      <c r="I110" s="156">
        <f t="shared" si="211"/>
        <v>1570</v>
      </c>
      <c r="J110" s="156">
        <f t="shared" si="212"/>
        <v>1620</v>
      </c>
      <c r="K110" s="156">
        <f t="shared" si="213"/>
        <v>1670</v>
      </c>
      <c r="L110" s="156">
        <f t="shared" si="214"/>
        <v>1720</v>
      </c>
      <c r="M110" s="156">
        <f t="shared" si="215"/>
        <v>1770</v>
      </c>
      <c r="N110" s="156">
        <f t="shared" si="216"/>
        <v>1820</v>
      </c>
      <c r="O110" s="157">
        <f t="shared" si="217"/>
        <v>1870</v>
      </c>
      <c r="P110" s="12">
        <f t="shared" si="149"/>
        <v>0</v>
      </c>
      <c r="S110" s="106"/>
      <c r="AG110" s="110">
        <v>272</v>
      </c>
      <c r="AH110" s="111">
        <f t="shared" si="150"/>
        <v>1.0352112676056338</v>
      </c>
      <c r="AI110" s="111">
        <f t="shared" si="151"/>
        <v>1.0340136054421769</v>
      </c>
      <c r="AJ110" s="111">
        <f t="shared" si="152"/>
        <v>1.0328947368421053</v>
      </c>
      <c r="AK110" s="111">
        <f t="shared" si="153"/>
        <v>1.0318471337579618</v>
      </c>
      <c r="AL110" s="111">
        <f t="shared" si="154"/>
        <v>1.0308641975308641</v>
      </c>
      <c r="AM110" s="111">
        <f t="shared" si="155"/>
        <v>1.0299401197604789</v>
      </c>
      <c r="AN110" s="111">
        <f t="shared" si="156"/>
        <v>1.0290697674418605</v>
      </c>
      <c r="AO110" s="111">
        <f t="shared" si="157"/>
        <v>1.0282485875706215</v>
      </c>
      <c r="AP110" s="111">
        <f t="shared" si="158"/>
        <v>1.0274725274725274</v>
      </c>
      <c r="AQ110" s="112">
        <f t="shared" si="161"/>
        <v>0.504</v>
      </c>
      <c r="AR110" s="212">
        <f t="shared" si="218"/>
        <v>0.70000000000000007</v>
      </c>
      <c r="AS110" s="212">
        <v>0.72</v>
      </c>
      <c r="AU110" s="110">
        <f t="shared" si="162"/>
        <v>400</v>
      </c>
      <c r="AV110" s="110">
        <f t="shared" si="163"/>
        <v>1420</v>
      </c>
      <c r="AW110" s="110">
        <f t="shared" si="164"/>
        <v>1470</v>
      </c>
      <c r="AX110" s="110">
        <f t="shared" si="165"/>
        <v>1520</v>
      </c>
      <c r="AY110" s="110">
        <f t="shared" si="166"/>
        <v>1570</v>
      </c>
      <c r="AZ110" s="110">
        <f t="shared" si="167"/>
        <v>1620</v>
      </c>
      <c r="BA110" s="110">
        <f t="shared" si="168"/>
        <v>1670</v>
      </c>
      <c r="BB110" s="110">
        <f t="shared" si="169"/>
        <v>1720</v>
      </c>
      <c r="BC110" s="110">
        <f t="shared" si="170"/>
        <v>1770</v>
      </c>
      <c r="BD110" s="110">
        <f t="shared" si="171"/>
        <v>1820</v>
      </c>
      <c r="BE110" s="110">
        <f t="shared" si="172"/>
        <v>1870</v>
      </c>
      <c r="BF110" s="217">
        <v>850</v>
      </c>
      <c r="BG110" s="217">
        <f t="shared" si="173"/>
        <v>1320</v>
      </c>
      <c r="BH110" s="218">
        <f t="shared" si="174"/>
        <v>0.55294117647058827</v>
      </c>
      <c r="BI110" s="215">
        <f t="shared" si="159"/>
        <v>548.13</v>
      </c>
      <c r="BJ110" s="216">
        <f t="shared" si="175"/>
        <v>771.87</v>
      </c>
      <c r="BK110" s="202">
        <v>1.32</v>
      </c>
      <c r="BL110" s="254">
        <f t="shared" si="176"/>
        <v>580.80000000000007</v>
      </c>
      <c r="BM110" s="202">
        <v>0</v>
      </c>
      <c r="BN110" s="255">
        <f t="shared" si="160"/>
        <v>0</v>
      </c>
      <c r="BO110" s="203">
        <v>10.5</v>
      </c>
      <c r="BP110" s="223">
        <f t="shared" si="177"/>
        <v>34.65</v>
      </c>
      <c r="BQ110" s="176"/>
      <c r="BR110" s="222">
        <f t="shared" si="178"/>
        <v>0</v>
      </c>
      <c r="BS110" s="176">
        <v>0.5</v>
      </c>
      <c r="BT110" s="222">
        <f t="shared" si="179"/>
        <v>37.5</v>
      </c>
      <c r="BU110" s="197">
        <v>70</v>
      </c>
      <c r="BV110" s="180">
        <v>4</v>
      </c>
      <c r="BW110" s="226">
        <f t="shared" si="180"/>
        <v>48.92</v>
      </c>
      <c r="BX110" s="180"/>
      <c r="BY110" s="225">
        <f t="shared" si="207"/>
        <v>0</v>
      </c>
      <c r="BZ110" s="180"/>
      <c r="CA110" s="225">
        <f t="shared" si="182"/>
        <v>0</v>
      </c>
      <c r="CB110" s="180"/>
      <c r="CC110" s="225">
        <f t="shared" si="183"/>
        <v>0</v>
      </c>
      <c r="CE110" s="12">
        <f t="shared" si="184"/>
        <v>0</v>
      </c>
    </row>
    <row r="111" spans="1:83" ht="12.75" customHeight="1" thickBot="1">
      <c r="A111" s="299"/>
      <c r="B111" s="38" t="s">
        <v>128</v>
      </c>
      <c r="C111" s="79"/>
      <c r="D111" s="230">
        <f t="shared" si="126"/>
        <v>1350</v>
      </c>
      <c r="E111" s="39">
        <v>430</v>
      </c>
      <c r="F111" s="155">
        <f t="shared" si="208"/>
        <v>1520</v>
      </c>
      <c r="G111" s="156">
        <f t="shared" si="209"/>
        <v>1570</v>
      </c>
      <c r="H111" s="156">
        <f t="shared" si="210"/>
        <v>1620</v>
      </c>
      <c r="I111" s="156">
        <f t="shared" si="211"/>
        <v>1680</v>
      </c>
      <c r="J111" s="156">
        <f t="shared" si="212"/>
        <v>1730</v>
      </c>
      <c r="K111" s="156">
        <f t="shared" si="213"/>
        <v>1790</v>
      </c>
      <c r="L111" s="156">
        <f t="shared" si="214"/>
        <v>1840</v>
      </c>
      <c r="M111" s="156">
        <f t="shared" si="215"/>
        <v>1890</v>
      </c>
      <c r="N111" s="156">
        <f t="shared" si="216"/>
        <v>1950</v>
      </c>
      <c r="O111" s="157">
        <f t="shared" si="217"/>
        <v>2000</v>
      </c>
      <c r="P111" s="12">
        <f t="shared" si="149"/>
        <v>0</v>
      </c>
      <c r="S111" s="106"/>
      <c r="AG111" s="110">
        <v>273</v>
      </c>
      <c r="AH111" s="111">
        <f t="shared" si="150"/>
        <v>1.0328947368421053</v>
      </c>
      <c r="AI111" s="111">
        <f t="shared" si="151"/>
        <v>1.0318471337579618</v>
      </c>
      <c r="AJ111" s="111">
        <f t="shared" si="152"/>
        <v>1.037037037037037</v>
      </c>
      <c r="AK111" s="111">
        <f t="shared" si="153"/>
        <v>1.0297619047619047</v>
      </c>
      <c r="AL111" s="111">
        <f t="shared" si="154"/>
        <v>1.0346820809248556</v>
      </c>
      <c r="AM111" s="111">
        <f t="shared" si="155"/>
        <v>1.0279329608938548</v>
      </c>
      <c r="AN111" s="111">
        <f t="shared" si="156"/>
        <v>1.0271739130434783</v>
      </c>
      <c r="AO111" s="111">
        <f t="shared" si="157"/>
        <v>1.0317460317460319</v>
      </c>
      <c r="AP111" s="111">
        <f t="shared" si="158"/>
        <v>1.0256410256410255</v>
      </c>
      <c r="AQ111" s="112">
        <f t="shared" si="161"/>
        <v>0.54</v>
      </c>
      <c r="AR111" s="212">
        <f t="shared" si="218"/>
        <v>0.75000000000000011</v>
      </c>
      <c r="AS111" s="212">
        <v>0.72</v>
      </c>
      <c r="AU111" s="110">
        <f t="shared" si="162"/>
        <v>420</v>
      </c>
      <c r="AV111" s="110">
        <f t="shared" si="163"/>
        <v>1520</v>
      </c>
      <c r="AW111" s="110">
        <f t="shared" si="164"/>
        <v>1570</v>
      </c>
      <c r="AX111" s="110">
        <f t="shared" si="165"/>
        <v>1620</v>
      </c>
      <c r="AY111" s="110">
        <f t="shared" si="166"/>
        <v>1680</v>
      </c>
      <c r="AZ111" s="110">
        <f t="shared" si="167"/>
        <v>1730</v>
      </c>
      <c r="BA111" s="110">
        <f t="shared" si="168"/>
        <v>1790</v>
      </c>
      <c r="BB111" s="110">
        <f t="shared" si="169"/>
        <v>1840</v>
      </c>
      <c r="BC111" s="110">
        <f t="shared" si="170"/>
        <v>1890</v>
      </c>
      <c r="BD111" s="110">
        <f t="shared" si="171"/>
        <v>1950</v>
      </c>
      <c r="BE111" s="110">
        <f t="shared" si="172"/>
        <v>2000</v>
      </c>
      <c r="BF111" s="217">
        <v>870</v>
      </c>
      <c r="BG111" s="217">
        <f t="shared" si="173"/>
        <v>1350</v>
      </c>
      <c r="BH111" s="218">
        <f t="shared" si="174"/>
        <v>0.55172413793103448</v>
      </c>
      <c r="BI111" s="215">
        <f t="shared" si="159"/>
        <v>559.20999999999992</v>
      </c>
      <c r="BJ111" s="216">
        <f>BL111+BN111+BP111+BR111+BU111+BW111+CA111+CC111+BT111+BY111</f>
        <v>790.79000000000008</v>
      </c>
      <c r="BK111" s="202">
        <v>1.36</v>
      </c>
      <c r="BL111" s="254">
        <f t="shared" si="176"/>
        <v>598.40000000000009</v>
      </c>
      <c r="BM111" s="202">
        <v>0</v>
      </c>
      <c r="BN111" s="255">
        <f t="shared" si="160"/>
        <v>0</v>
      </c>
      <c r="BO111" s="203">
        <v>10.9</v>
      </c>
      <c r="BP111" s="221">
        <f t="shared" si="177"/>
        <v>35.97</v>
      </c>
      <c r="BQ111" s="176"/>
      <c r="BR111" s="222">
        <f t="shared" si="178"/>
        <v>0</v>
      </c>
      <c r="BS111" s="176">
        <v>0.5</v>
      </c>
      <c r="BT111" s="222">
        <f t="shared" si="179"/>
        <v>37.5</v>
      </c>
      <c r="BU111" s="197">
        <v>70</v>
      </c>
      <c r="BV111" s="180">
        <v>4</v>
      </c>
      <c r="BW111" s="224">
        <f t="shared" si="180"/>
        <v>48.92</v>
      </c>
      <c r="BX111" s="180"/>
      <c r="BY111" s="225">
        <f t="shared" si="207"/>
        <v>0</v>
      </c>
      <c r="BZ111" s="180"/>
      <c r="CA111" s="225">
        <f t="shared" si="182"/>
        <v>0</v>
      </c>
      <c r="CB111" s="180"/>
      <c r="CC111" s="226">
        <f t="shared" si="183"/>
        <v>0</v>
      </c>
      <c r="CE111" s="12">
        <f t="shared" si="184"/>
        <v>0</v>
      </c>
    </row>
    <row r="112" spans="1:83" ht="12.75" customHeight="1" thickBot="1">
      <c r="A112" s="299"/>
      <c r="B112" s="38" t="s">
        <v>129</v>
      </c>
      <c r="C112" s="79"/>
      <c r="D112" s="230">
        <f t="shared" si="126"/>
        <v>1380</v>
      </c>
      <c r="E112" s="39">
        <v>460</v>
      </c>
      <c r="F112" s="155">
        <f t="shared" si="208"/>
        <v>1620</v>
      </c>
      <c r="G112" s="156">
        <f t="shared" si="209"/>
        <v>1680</v>
      </c>
      <c r="H112" s="156">
        <f t="shared" si="210"/>
        <v>1730</v>
      </c>
      <c r="I112" s="156">
        <f t="shared" si="211"/>
        <v>1790</v>
      </c>
      <c r="J112" s="156">
        <f t="shared" si="212"/>
        <v>1850</v>
      </c>
      <c r="K112" s="156">
        <f t="shared" si="213"/>
        <v>1910</v>
      </c>
      <c r="L112" s="156">
        <f t="shared" si="214"/>
        <v>1960</v>
      </c>
      <c r="M112" s="156">
        <f t="shared" si="215"/>
        <v>2020</v>
      </c>
      <c r="N112" s="156">
        <f t="shared" si="216"/>
        <v>2080</v>
      </c>
      <c r="O112" s="157">
        <f t="shared" si="217"/>
        <v>2140</v>
      </c>
      <c r="P112" s="12">
        <f t="shared" si="149"/>
        <v>0</v>
      </c>
      <c r="S112" s="106"/>
      <c r="AG112" s="110">
        <v>274</v>
      </c>
      <c r="AH112" s="111">
        <f t="shared" si="150"/>
        <v>1.037037037037037</v>
      </c>
      <c r="AI112" s="111">
        <f t="shared" si="151"/>
        <v>1.0297619047619047</v>
      </c>
      <c r="AJ112" s="111">
        <f t="shared" si="152"/>
        <v>1.0346820809248556</v>
      </c>
      <c r="AK112" s="111">
        <f t="shared" si="153"/>
        <v>1.0335195530726258</v>
      </c>
      <c r="AL112" s="111">
        <f t="shared" si="154"/>
        <v>1.0324324324324323</v>
      </c>
      <c r="AM112" s="111">
        <f t="shared" si="155"/>
        <v>1.0261780104712042</v>
      </c>
      <c r="AN112" s="111">
        <f t="shared" si="156"/>
        <v>1.0306122448979591</v>
      </c>
      <c r="AO112" s="111">
        <f t="shared" si="157"/>
        <v>1.0297029702970297</v>
      </c>
      <c r="AP112" s="111">
        <f t="shared" si="158"/>
        <v>1.0288461538461537</v>
      </c>
      <c r="AQ112" s="112">
        <f t="shared" si="161"/>
        <v>0.57600000000000007</v>
      </c>
      <c r="AR112" s="212">
        <f t="shared" si="218"/>
        <v>0.80000000000000016</v>
      </c>
      <c r="AS112" s="212">
        <v>0.72</v>
      </c>
      <c r="AU112" s="110">
        <f t="shared" si="162"/>
        <v>450</v>
      </c>
      <c r="AV112" s="110">
        <f t="shared" si="163"/>
        <v>1620</v>
      </c>
      <c r="AW112" s="110">
        <f t="shared" si="164"/>
        <v>1680</v>
      </c>
      <c r="AX112" s="110">
        <f t="shared" si="165"/>
        <v>1730</v>
      </c>
      <c r="AY112" s="110">
        <f t="shared" si="166"/>
        <v>1790</v>
      </c>
      <c r="AZ112" s="110">
        <f t="shared" si="167"/>
        <v>1850</v>
      </c>
      <c r="BA112" s="110">
        <f t="shared" si="168"/>
        <v>1910</v>
      </c>
      <c r="BB112" s="110">
        <f t="shared" si="169"/>
        <v>1960</v>
      </c>
      <c r="BC112" s="110">
        <f t="shared" si="170"/>
        <v>2020</v>
      </c>
      <c r="BD112" s="110">
        <f t="shared" si="171"/>
        <v>2080</v>
      </c>
      <c r="BE112" s="110">
        <f t="shared" si="172"/>
        <v>2140</v>
      </c>
      <c r="BF112" s="217">
        <v>890</v>
      </c>
      <c r="BG112" s="217">
        <f t="shared" si="173"/>
        <v>1380</v>
      </c>
      <c r="BH112" s="218">
        <f t="shared" si="174"/>
        <v>0.550561797752809</v>
      </c>
      <c r="BI112" s="215">
        <f t="shared" si="159"/>
        <v>570.62</v>
      </c>
      <c r="BJ112" s="216">
        <f t="shared" si="175"/>
        <v>809.38</v>
      </c>
      <c r="BK112" s="202">
        <v>1.4</v>
      </c>
      <c r="BL112" s="254">
        <f t="shared" si="176"/>
        <v>616</v>
      </c>
      <c r="BM112" s="202">
        <v>0</v>
      </c>
      <c r="BN112" s="255">
        <f t="shared" si="160"/>
        <v>0</v>
      </c>
      <c r="BO112" s="203">
        <v>11.2</v>
      </c>
      <c r="BP112" s="222">
        <f t="shared" si="177"/>
        <v>36.959999999999994</v>
      </c>
      <c r="BQ112" s="176"/>
      <c r="BR112" s="222">
        <f t="shared" si="178"/>
        <v>0</v>
      </c>
      <c r="BS112" s="176">
        <v>0.5</v>
      </c>
      <c r="BT112" s="222">
        <f t="shared" si="179"/>
        <v>37.5</v>
      </c>
      <c r="BU112" s="197">
        <v>70</v>
      </c>
      <c r="BV112" s="180">
        <v>4</v>
      </c>
      <c r="BW112" s="225">
        <f t="shared" si="180"/>
        <v>48.92</v>
      </c>
      <c r="BX112" s="180"/>
      <c r="BY112" s="225">
        <f t="shared" si="207"/>
        <v>0</v>
      </c>
      <c r="BZ112" s="180"/>
      <c r="CA112" s="225">
        <f t="shared" si="182"/>
        <v>0</v>
      </c>
      <c r="CB112" s="180"/>
      <c r="CC112" s="224">
        <f t="shared" si="183"/>
        <v>0</v>
      </c>
      <c r="CE112" s="12">
        <f t="shared" si="184"/>
        <v>0</v>
      </c>
    </row>
    <row r="113" spans="1:83" ht="12.75" customHeight="1" thickBot="1">
      <c r="A113" s="299"/>
      <c r="B113" s="38" t="s">
        <v>130</v>
      </c>
      <c r="C113" s="79"/>
      <c r="D113" s="230">
        <f t="shared" si="126"/>
        <v>1410</v>
      </c>
      <c r="E113" s="39">
        <v>490</v>
      </c>
      <c r="F113" s="155">
        <f t="shared" si="208"/>
        <v>1720</v>
      </c>
      <c r="G113" s="156">
        <f t="shared" si="209"/>
        <v>1780</v>
      </c>
      <c r="H113" s="156">
        <f t="shared" si="210"/>
        <v>1840</v>
      </c>
      <c r="I113" s="156">
        <f t="shared" si="211"/>
        <v>1900</v>
      </c>
      <c r="J113" s="156">
        <f t="shared" si="212"/>
        <v>1960</v>
      </c>
      <c r="K113" s="156">
        <f t="shared" si="213"/>
        <v>2020</v>
      </c>
      <c r="L113" s="156">
        <f t="shared" si="214"/>
        <v>2090</v>
      </c>
      <c r="M113" s="156">
        <f t="shared" si="215"/>
        <v>2150</v>
      </c>
      <c r="N113" s="156">
        <f t="shared" si="216"/>
        <v>2210</v>
      </c>
      <c r="O113" s="157">
        <f t="shared" si="217"/>
        <v>2270</v>
      </c>
      <c r="P113" s="12">
        <f t="shared" si="149"/>
        <v>0</v>
      </c>
      <c r="S113" s="106"/>
      <c r="AG113" s="110">
        <v>275</v>
      </c>
      <c r="AH113" s="111">
        <f t="shared" si="150"/>
        <v>1.0348837209302326</v>
      </c>
      <c r="AI113" s="111">
        <f t="shared" si="151"/>
        <v>1.0337078651685394</v>
      </c>
      <c r="AJ113" s="111">
        <f t="shared" si="152"/>
        <v>1.0326086956521738</v>
      </c>
      <c r="AK113" s="111">
        <f t="shared" si="153"/>
        <v>1.0315789473684212</v>
      </c>
      <c r="AL113" s="111">
        <f t="shared" si="154"/>
        <v>1.0306122448979591</v>
      </c>
      <c r="AM113" s="111">
        <f t="shared" si="155"/>
        <v>1.0346534653465347</v>
      </c>
      <c r="AN113" s="111">
        <f t="shared" si="156"/>
        <v>1.0287081339712918</v>
      </c>
      <c r="AO113" s="111">
        <f t="shared" si="157"/>
        <v>1.027906976744186</v>
      </c>
      <c r="AP113" s="111">
        <f t="shared" si="158"/>
        <v>1.0271493212669682</v>
      </c>
      <c r="AQ113" s="112">
        <f t="shared" si="161"/>
        <v>0.6120000000000001</v>
      </c>
      <c r="AR113" s="212">
        <f t="shared" si="218"/>
        <v>0.8500000000000002</v>
      </c>
      <c r="AS113" s="212">
        <v>0.72</v>
      </c>
      <c r="AU113" s="110">
        <f t="shared" si="162"/>
        <v>480</v>
      </c>
      <c r="AV113" s="110">
        <f t="shared" si="163"/>
        <v>1720</v>
      </c>
      <c r="AW113" s="110">
        <f t="shared" si="164"/>
        <v>1780</v>
      </c>
      <c r="AX113" s="110">
        <f t="shared" si="165"/>
        <v>1840</v>
      </c>
      <c r="AY113" s="110">
        <f t="shared" si="166"/>
        <v>1900</v>
      </c>
      <c r="AZ113" s="110">
        <f t="shared" si="167"/>
        <v>1960</v>
      </c>
      <c r="BA113" s="110">
        <f t="shared" si="168"/>
        <v>2020</v>
      </c>
      <c r="BB113" s="110">
        <f t="shared" si="169"/>
        <v>2090</v>
      </c>
      <c r="BC113" s="110">
        <f t="shared" si="170"/>
        <v>2150</v>
      </c>
      <c r="BD113" s="110">
        <f t="shared" si="171"/>
        <v>2210</v>
      </c>
      <c r="BE113" s="110">
        <f t="shared" si="172"/>
        <v>2270</v>
      </c>
      <c r="BF113" s="217">
        <v>920</v>
      </c>
      <c r="BG113" s="217">
        <f t="shared" si="173"/>
        <v>1410</v>
      </c>
      <c r="BH113" s="218">
        <f t="shared" si="174"/>
        <v>0.53260869565217384</v>
      </c>
      <c r="BI113" s="215">
        <f t="shared" si="159"/>
        <v>581.70000000000005</v>
      </c>
      <c r="BJ113" s="216">
        <f t="shared" si="175"/>
        <v>828.3</v>
      </c>
      <c r="BK113" s="202">
        <v>1.44</v>
      </c>
      <c r="BL113" s="254">
        <f t="shared" si="176"/>
        <v>633.6</v>
      </c>
      <c r="BM113" s="202">
        <v>0</v>
      </c>
      <c r="BN113" s="255">
        <f t="shared" si="160"/>
        <v>0</v>
      </c>
      <c r="BO113" s="203">
        <v>11.6</v>
      </c>
      <c r="BP113" s="222">
        <f t="shared" si="177"/>
        <v>38.279999999999994</v>
      </c>
      <c r="BQ113" s="176"/>
      <c r="BR113" s="222">
        <f t="shared" si="178"/>
        <v>0</v>
      </c>
      <c r="BS113" s="176">
        <v>0.5</v>
      </c>
      <c r="BT113" s="222">
        <f t="shared" si="179"/>
        <v>37.5</v>
      </c>
      <c r="BU113" s="197">
        <v>70</v>
      </c>
      <c r="BV113" s="180">
        <v>4</v>
      </c>
      <c r="BW113" s="225">
        <f t="shared" si="180"/>
        <v>48.92</v>
      </c>
      <c r="BX113" s="180"/>
      <c r="BY113" s="225">
        <f t="shared" si="207"/>
        <v>0</v>
      </c>
      <c r="BZ113" s="180"/>
      <c r="CA113" s="225">
        <f t="shared" si="182"/>
        <v>0</v>
      </c>
      <c r="CB113" s="180"/>
      <c r="CC113" s="225">
        <f t="shared" si="183"/>
        <v>0</v>
      </c>
      <c r="CE113" s="12">
        <f t="shared" si="184"/>
        <v>0</v>
      </c>
    </row>
    <row r="114" spans="1:83" ht="12.75" customHeight="1" thickBot="1">
      <c r="A114" s="300"/>
      <c r="B114" s="34" t="s">
        <v>131</v>
      </c>
      <c r="C114" s="77"/>
      <c r="D114" s="231">
        <f t="shared" si="126"/>
        <v>1440</v>
      </c>
      <c r="E114" s="35">
        <v>520</v>
      </c>
      <c r="F114" s="158">
        <f t="shared" si="208"/>
        <v>1820</v>
      </c>
      <c r="G114" s="159">
        <f t="shared" si="209"/>
        <v>1880</v>
      </c>
      <c r="H114" s="159">
        <f t="shared" si="210"/>
        <v>1950</v>
      </c>
      <c r="I114" s="159">
        <f t="shared" si="211"/>
        <v>2010</v>
      </c>
      <c r="J114" s="159">
        <f t="shared" si="212"/>
        <v>2080</v>
      </c>
      <c r="K114" s="159">
        <f t="shared" si="213"/>
        <v>2140</v>
      </c>
      <c r="L114" s="159">
        <f t="shared" si="214"/>
        <v>2210</v>
      </c>
      <c r="M114" s="159">
        <f t="shared" si="215"/>
        <v>2270</v>
      </c>
      <c r="N114" s="159">
        <f t="shared" si="216"/>
        <v>2340</v>
      </c>
      <c r="O114" s="160">
        <f t="shared" si="217"/>
        <v>2400</v>
      </c>
      <c r="P114" s="12">
        <f t="shared" si="149"/>
        <v>0</v>
      </c>
      <c r="S114" s="106"/>
      <c r="AG114" s="110">
        <v>276</v>
      </c>
      <c r="AH114" s="111">
        <f t="shared" si="150"/>
        <v>1.0329670329670331</v>
      </c>
      <c r="AI114" s="111">
        <f t="shared" si="151"/>
        <v>1.0372340425531914</v>
      </c>
      <c r="AJ114" s="111">
        <f t="shared" si="152"/>
        <v>1.0307692307692307</v>
      </c>
      <c r="AK114" s="111">
        <f t="shared" si="153"/>
        <v>1.0348258706467661</v>
      </c>
      <c r="AL114" s="111">
        <f t="shared" si="154"/>
        <v>1.0288461538461537</v>
      </c>
      <c r="AM114" s="111">
        <f t="shared" si="155"/>
        <v>1.0327102803738317</v>
      </c>
      <c r="AN114" s="111">
        <f t="shared" si="156"/>
        <v>1.0271493212669682</v>
      </c>
      <c r="AO114" s="111">
        <f t="shared" si="157"/>
        <v>1.0308370044052864</v>
      </c>
      <c r="AP114" s="111">
        <f t="shared" si="158"/>
        <v>1.0256410256410255</v>
      </c>
      <c r="AQ114" s="112">
        <f t="shared" si="161"/>
        <v>0.64800000000000013</v>
      </c>
      <c r="AR114" s="212">
        <f t="shared" si="218"/>
        <v>0.90000000000000024</v>
      </c>
      <c r="AS114" s="212">
        <v>0.72</v>
      </c>
      <c r="AU114" s="110">
        <f t="shared" si="162"/>
        <v>500</v>
      </c>
      <c r="AV114" s="110">
        <f t="shared" si="163"/>
        <v>1820</v>
      </c>
      <c r="AW114" s="110">
        <f t="shared" si="164"/>
        <v>1880</v>
      </c>
      <c r="AX114" s="110">
        <f t="shared" si="165"/>
        <v>1950</v>
      </c>
      <c r="AY114" s="110">
        <f t="shared" si="166"/>
        <v>2010</v>
      </c>
      <c r="AZ114" s="110">
        <f t="shared" si="167"/>
        <v>2080</v>
      </c>
      <c r="BA114" s="110">
        <f t="shared" si="168"/>
        <v>2140</v>
      </c>
      <c r="BB114" s="110">
        <f t="shared" si="169"/>
        <v>2210</v>
      </c>
      <c r="BC114" s="110">
        <f t="shared" si="170"/>
        <v>2270</v>
      </c>
      <c r="BD114" s="110">
        <f t="shared" si="171"/>
        <v>2340</v>
      </c>
      <c r="BE114" s="110">
        <f t="shared" si="172"/>
        <v>2400</v>
      </c>
      <c r="BF114" s="217">
        <v>940</v>
      </c>
      <c r="BG114" s="217">
        <f t="shared" si="173"/>
        <v>1440</v>
      </c>
      <c r="BH114" s="218">
        <f t="shared" si="174"/>
        <v>0.53191489361702127</v>
      </c>
      <c r="BI114" s="215">
        <f t="shared" si="159"/>
        <v>593.11</v>
      </c>
      <c r="BJ114" s="216">
        <f t="shared" si="175"/>
        <v>846.89</v>
      </c>
      <c r="BK114" s="202">
        <v>1.48</v>
      </c>
      <c r="BL114" s="254">
        <f t="shared" si="176"/>
        <v>651.20000000000005</v>
      </c>
      <c r="BM114" s="202">
        <v>0</v>
      </c>
      <c r="BN114" s="255">
        <f t="shared" si="160"/>
        <v>0</v>
      </c>
      <c r="BO114" s="203">
        <v>11.9</v>
      </c>
      <c r="BP114" s="222">
        <f t="shared" si="177"/>
        <v>39.269999999999996</v>
      </c>
      <c r="BQ114" s="176"/>
      <c r="BR114" s="222">
        <f t="shared" si="178"/>
        <v>0</v>
      </c>
      <c r="BS114" s="176">
        <v>0.5</v>
      </c>
      <c r="BT114" s="222">
        <f t="shared" si="179"/>
        <v>37.5</v>
      </c>
      <c r="BU114" s="197">
        <v>70</v>
      </c>
      <c r="BV114" s="180">
        <v>4</v>
      </c>
      <c r="BW114" s="225">
        <f t="shared" si="180"/>
        <v>48.92</v>
      </c>
      <c r="BX114" s="180"/>
      <c r="BY114" s="225">
        <f t="shared" si="207"/>
        <v>0</v>
      </c>
      <c r="BZ114" s="180"/>
      <c r="CA114" s="225">
        <f t="shared" si="182"/>
        <v>0</v>
      </c>
      <c r="CB114" s="180"/>
      <c r="CC114" s="225">
        <f t="shared" si="183"/>
        <v>0</v>
      </c>
      <c r="CE114" s="12">
        <f t="shared" si="184"/>
        <v>0</v>
      </c>
    </row>
    <row r="115" spans="1:83" ht="59.85" customHeight="1" thickBot="1">
      <c r="A115" s="36"/>
      <c r="B115" s="37" t="s">
        <v>132</v>
      </c>
      <c r="C115" s="78"/>
      <c r="D115" s="231">
        <f t="shared" si="126"/>
        <v>2490</v>
      </c>
      <c r="E115" s="41">
        <v>260</v>
      </c>
      <c r="F115" s="161">
        <f t="shared" ref="F115" si="221">AV115</f>
        <v>910</v>
      </c>
      <c r="G115" s="162">
        <f t="shared" ref="G115" si="222">AW115</f>
        <v>940</v>
      </c>
      <c r="H115" s="162">
        <f t="shared" ref="H115" si="223">AX115</f>
        <v>980</v>
      </c>
      <c r="I115" s="162">
        <f t="shared" ref="I115" si="224">AY115</f>
        <v>1010</v>
      </c>
      <c r="J115" s="162">
        <f t="shared" ref="J115" si="225">AZ115</f>
        <v>1040</v>
      </c>
      <c r="K115" s="162">
        <f t="shared" ref="K115" si="226">BA115</f>
        <v>1070</v>
      </c>
      <c r="L115" s="162">
        <f t="shared" ref="L115" si="227">BB115</f>
        <v>1110</v>
      </c>
      <c r="M115" s="162">
        <f t="shared" ref="M115" si="228">BC115</f>
        <v>1140</v>
      </c>
      <c r="N115" s="162">
        <f t="shared" ref="N115" si="229">BD115</f>
        <v>1170</v>
      </c>
      <c r="O115" s="163">
        <f t="shared" ref="O115" si="230">BE115</f>
        <v>1200</v>
      </c>
      <c r="P115" s="12">
        <f t="shared" si="149"/>
        <v>0</v>
      </c>
      <c r="S115" s="106"/>
      <c r="AG115" s="110">
        <v>277</v>
      </c>
      <c r="AH115" s="111">
        <f t="shared" si="150"/>
        <v>1.0329670329670331</v>
      </c>
      <c r="AI115" s="111">
        <f t="shared" si="151"/>
        <v>1.0425531914893618</v>
      </c>
      <c r="AJ115" s="111">
        <f t="shared" si="152"/>
        <v>1.0306122448979591</v>
      </c>
      <c r="AK115" s="111">
        <f t="shared" si="153"/>
        <v>1.0297029702970297</v>
      </c>
      <c r="AL115" s="111">
        <f t="shared" si="154"/>
        <v>1.0288461538461537</v>
      </c>
      <c r="AM115" s="111">
        <f t="shared" si="155"/>
        <v>1.0373831775700935</v>
      </c>
      <c r="AN115" s="111">
        <f t="shared" si="156"/>
        <v>1.027027027027027</v>
      </c>
      <c r="AO115" s="111">
        <f t="shared" si="157"/>
        <v>1.0263157894736843</v>
      </c>
      <c r="AP115" s="111">
        <f t="shared" si="158"/>
        <v>1.0256410256410255</v>
      </c>
      <c r="AQ115" s="112">
        <f t="shared" si="161"/>
        <v>0.32400000000000001</v>
      </c>
      <c r="AR115" s="212">
        <v>0.45</v>
      </c>
      <c r="AS115" s="212">
        <v>0.72</v>
      </c>
      <c r="AU115" s="110">
        <f t="shared" si="162"/>
        <v>260</v>
      </c>
      <c r="AV115" s="110">
        <f t="shared" si="163"/>
        <v>910</v>
      </c>
      <c r="AW115" s="110">
        <f t="shared" si="164"/>
        <v>940</v>
      </c>
      <c r="AX115" s="110">
        <f t="shared" si="165"/>
        <v>980</v>
      </c>
      <c r="AY115" s="110">
        <f t="shared" si="166"/>
        <v>1010</v>
      </c>
      <c r="AZ115" s="110">
        <f t="shared" si="167"/>
        <v>1040</v>
      </c>
      <c r="BA115" s="110">
        <f t="shared" si="168"/>
        <v>1070</v>
      </c>
      <c r="BB115" s="110">
        <f t="shared" si="169"/>
        <v>1110</v>
      </c>
      <c r="BC115" s="110">
        <f t="shared" si="170"/>
        <v>1140</v>
      </c>
      <c r="BD115" s="110">
        <f t="shared" si="171"/>
        <v>1170</v>
      </c>
      <c r="BE115" s="110">
        <f t="shared" si="172"/>
        <v>1200</v>
      </c>
      <c r="BF115" s="217">
        <v>1580</v>
      </c>
      <c r="BG115" s="217">
        <f t="shared" si="173"/>
        <v>2490</v>
      </c>
      <c r="BH115" s="218">
        <f t="shared" si="174"/>
        <v>0.57594936708860756</v>
      </c>
      <c r="BI115" s="215">
        <f t="shared" si="159"/>
        <v>1029.53</v>
      </c>
      <c r="BJ115" s="216">
        <f t="shared" si="175"/>
        <v>1460.47</v>
      </c>
      <c r="BK115" s="202">
        <v>2.84</v>
      </c>
      <c r="BL115" s="254">
        <f t="shared" si="176"/>
        <v>1249.5999999999999</v>
      </c>
      <c r="BM115" s="202"/>
      <c r="BN115" s="255">
        <f t="shared" si="160"/>
        <v>0</v>
      </c>
      <c r="BO115" s="203">
        <v>16.5</v>
      </c>
      <c r="BP115" s="222">
        <f t="shared" si="177"/>
        <v>54.449999999999996</v>
      </c>
      <c r="BQ115" s="176"/>
      <c r="BR115" s="222">
        <f t="shared" si="178"/>
        <v>0</v>
      </c>
      <c r="BS115" s="176">
        <v>0.5</v>
      </c>
      <c r="BT115" s="222">
        <f t="shared" si="179"/>
        <v>37.5</v>
      </c>
      <c r="BU115" s="197">
        <v>70</v>
      </c>
      <c r="BV115" s="180">
        <v>4</v>
      </c>
      <c r="BW115" s="225">
        <f t="shared" si="180"/>
        <v>48.92</v>
      </c>
      <c r="BX115" s="180"/>
      <c r="BY115" s="225">
        <f t="shared" si="207"/>
        <v>0</v>
      </c>
      <c r="BZ115" s="180"/>
      <c r="CA115" s="225">
        <f t="shared" si="182"/>
        <v>0</v>
      </c>
      <c r="CB115" s="180"/>
      <c r="CC115" s="225">
        <f t="shared" si="183"/>
        <v>0</v>
      </c>
      <c r="CE115" s="12">
        <f t="shared" si="184"/>
        <v>0</v>
      </c>
    </row>
    <row r="116" spans="1:83" ht="19.5" thickBot="1">
      <c r="A116" s="66"/>
      <c r="B116" s="29" t="s">
        <v>135</v>
      </c>
      <c r="C116" s="86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173"/>
      <c r="P116" s="12">
        <f t="shared" si="149"/>
        <v>0</v>
      </c>
      <c r="S116" s="106"/>
      <c r="AG116" s="110">
        <v>278</v>
      </c>
      <c r="AH116" s="111" t="e">
        <f t="shared" si="150"/>
        <v>#DIV/0!</v>
      </c>
      <c r="AI116" s="111" t="e">
        <f t="shared" si="151"/>
        <v>#DIV/0!</v>
      </c>
      <c r="AJ116" s="111" t="e">
        <f t="shared" si="152"/>
        <v>#DIV/0!</v>
      </c>
      <c r="AK116" s="111" t="e">
        <f t="shared" si="153"/>
        <v>#DIV/0!</v>
      </c>
      <c r="AL116" s="111" t="e">
        <f t="shared" si="154"/>
        <v>#DIV/0!</v>
      </c>
      <c r="AM116" s="111" t="e">
        <f t="shared" si="155"/>
        <v>#DIV/0!</v>
      </c>
      <c r="AN116" s="111" t="e">
        <f t="shared" si="156"/>
        <v>#DIV/0!</v>
      </c>
      <c r="AO116" s="111" t="e">
        <f t="shared" si="157"/>
        <v>#DIV/0!</v>
      </c>
      <c r="AP116" s="111" t="e">
        <f t="shared" si="158"/>
        <v>#DIV/0!</v>
      </c>
      <c r="AQ116" s="112">
        <f t="shared" si="161"/>
        <v>0</v>
      </c>
      <c r="AR116" s="212"/>
      <c r="AS116" s="212">
        <v>0.72</v>
      </c>
      <c r="AU116" s="110">
        <f t="shared" si="162"/>
        <v>20</v>
      </c>
      <c r="AV116" s="110">
        <f t="shared" si="163"/>
        <v>0</v>
      </c>
      <c r="AW116" s="110">
        <f t="shared" si="164"/>
        <v>0</v>
      </c>
      <c r="AX116" s="110">
        <f t="shared" si="165"/>
        <v>0</v>
      </c>
      <c r="AY116" s="110">
        <f t="shared" si="166"/>
        <v>0</v>
      </c>
      <c r="AZ116" s="110">
        <f t="shared" si="167"/>
        <v>0</v>
      </c>
      <c r="BA116" s="110">
        <f t="shared" si="168"/>
        <v>0</v>
      </c>
      <c r="BB116" s="110">
        <f t="shared" si="169"/>
        <v>0</v>
      </c>
      <c r="BC116" s="110">
        <f t="shared" si="170"/>
        <v>0</v>
      </c>
      <c r="BD116" s="110">
        <f t="shared" si="171"/>
        <v>0</v>
      </c>
      <c r="BE116" s="110">
        <f t="shared" si="172"/>
        <v>0</v>
      </c>
      <c r="BF116" s="217">
        <v>0</v>
      </c>
      <c r="BG116" s="217">
        <f t="shared" si="173"/>
        <v>190</v>
      </c>
      <c r="BH116" s="218" t="e">
        <f t="shared" si="174"/>
        <v>#DIV/0!</v>
      </c>
      <c r="BI116" s="215">
        <f t="shared" si="159"/>
        <v>82.5</v>
      </c>
      <c r="BJ116" s="216">
        <f t="shared" si="175"/>
        <v>107.5</v>
      </c>
      <c r="BK116" s="12">
        <v>0</v>
      </c>
      <c r="BL116" s="195">
        <f t="shared" si="176"/>
        <v>0</v>
      </c>
      <c r="BM116" s="12">
        <v>0</v>
      </c>
      <c r="BN116" s="201">
        <f t="shared" si="160"/>
        <v>0</v>
      </c>
      <c r="BP116" s="222">
        <f t="shared" si="177"/>
        <v>0</v>
      </c>
      <c r="BR116" s="222">
        <f t="shared" si="178"/>
        <v>0</v>
      </c>
      <c r="BS116" s="176">
        <v>0.5</v>
      </c>
      <c r="BT116" s="222">
        <f t="shared" si="179"/>
        <v>37.5</v>
      </c>
      <c r="BU116" s="197">
        <v>70</v>
      </c>
      <c r="BW116" s="226">
        <f t="shared" si="180"/>
        <v>0</v>
      </c>
      <c r="BY116" s="225">
        <f t="shared" si="207"/>
        <v>0</v>
      </c>
      <c r="CA116" s="225">
        <f t="shared" si="182"/>
        <v>0</v>
      </c>
      <c r="CC116" s="226">
        <f t="shared" si="183"/>
        <v>0</v>
      </c>
      <c r="CE116" s="12">
        <f t="shared" si="184"/>
        <v>0</v>
      </c>
    </row>
    <row r="117" spans="1:83" ht="19.5" thickBot="1">
      <c r="A117" s="305"/>
      <c r="B117" s="170" t="s">
        <v>136</v>
      </c>
      <c r="C117" s="171"/>
      <c r="D117" s="244">
        <f t="shared" si="126"/>
        <v>910</v>
      </c>
      <c r="E117" s="172"/>
      <c r="F117" s="121"/>
      <c r="G117" s="121"/>
      <c r="H117" s="121"/>
      <c r="I117" s="121"/>
      <c r="J117" s="121"/>
      <c r="K117" s="121"/>
      <c r="L117" s="121"/>
      <c r="M117" s="121"/>
      <c r="N117" s="121"/>
      <c r="O117" s="122"/>
      <c r="P117" s="12">
        <f t="shared" si="149"/>
        <v>0</v>
      </c>
      <c r="S117" s="106"/>
      <c r="AG117" s="110">
        <v>279</v>
      </c>
      <c r="AH117" s="111" t="e">
        <f t="shared" si="150"/>
        <v>#DIV/0!</v>
      </c>
      <c r="AI117" s="111" t="e">
        <f t="shared" si="151"/>
        <v>#DIV/0!</v>
      </c>
      <c r="AJ117" s="111" t="e">
        <f t="shared" si="152"/>
        <v>#DIV/0!</v>
      </c>
      <c r="AK117" s="111" t="e">
        <f t="shared" si="153"/>
        <v>#DIV/0!</v>
      </c>
      <c r="AL117" s="111" t="e">
        <f t="shared" si="154"/>
        <v>#DIV/0!</v>
      </c>
      <c r="AM117" s="111" t="e">
        <f t="shared" si="155"/>
        <v>#DIV/0!</v>
      </c>
      <c r="AN117" s="111" t="e">
        <f t="shared" si="156"/>
        <v>#DIV/0!</v>
      </c>
      <c r="AO117" s="111" t="e">
        <f t="shared" si="157"/>
        <v>#DIV/0!</v>
      </c>
      <c r="AP117" s="111" t="e">
        <f t="shared" si="158"/>
        <v>#DIV/0!</v>
      </c>
      <c r="AQ117" s="112">
        <f t="shared" si="161"/>
        <v>0</v>
      </c>
      <c r="AR117" s="212"/>
      <c r="AS117" s="212">
        <v>0.72</v>
      </c>
      <c r="AU117" s="110">
        <f t="shared" si="162"/>
        <v>20</v>
      </c>
      <c r="AV117" s="110">
        <f t="shared" si="163"/>
        <v>0</v>
      </c>
      <c r="AW117" s="110">
        <f t="shared" si="164"/>
        <v>0</v>
      </c>
      <c r="AX117" s="110">
        <f t="shared" si="165"/>
        <v>0</v>
      </c>
      <c r="AY117" s="110">
        <f t="shared" si="166"/>
        <v>0</v>
      </c>
      <c r="AZ117" s="110">
        <f t="shared" si="167"/>
        <v>0</v>
      </c>
      <c r="BA117" s="110">
        <f t="shared" si="168"/>
        <v>0</v>
      </c>
      <c r="BB117" s="110">
        <f t="shared" si="169"/>
        <v>0</v>
      </c>
      <c r="BC117" s="110">
        <f t="shared" si="170"/>
        <v>0</v>
      </c>
      <c r="BD117" s="110">
        <f t="shared" si="171"/>
        <v>0</v>
      </c>
      <c r="BE117" s="110">
        <f t="shared" si="172"/>
        <v>0</v>
      </c>
      <c r="BF117" s="217">
        <v>510</v>
      </c>
      <c r="BG117" s="217">
        <f t="shared" si="173"/>
        <v>910</v>
      </c>
      <c r="BH117" s="218">
        <f t="shared" si="174"/>
        <v>0.78431372549019618</v>
      </c>
      <c r="BI117" s="215">
        <f t="shared" si="159"/>
        <v>377.59999999999991</v>
      </c>
      <c r="BJ117" s="216">
        <f t="shared" si="175"/>
        <v>532.40000000000009</v>
      </c>
      <c r="BK117" s="202">
        <v>0.75</v>
      </c>
      <c r="BL117" s="254">
        <f t="shared" si="176"/>
        <v>330</v>
      </c>
      <c r="BM117" s="202">
        <v>0</v>
      </c>
      <c r="BN117" s="255">
        <f t="shared" si="160"/>
        <v>0</v>
      </c>
      <c r="BO117" s="203">
        <v>2</v>
      </c>
      <c r="BP117" s="258">
        <f t="shared" si="177"/>
        <v>6.6</v>
      </c>
      <c r="BQ117" s="203">
        <v>1.3</v>
      </c>
      <c r="BR117" s="222">
        <f t="shared" si="178"/>
        <v>11.05</v>
      </c>
      <c r="BS117" s="203">
        <v>1.53</v>
      </c>
      <c r="BT117" s="222">
        <f t="shared" si="179"/>
        <v>114.75</v>
      </c>
      <c r="BU117" s="197">
        <v>70</v>
      </c>
      <c r="BV117" s="204">
        <v>0</v>
      </c>
      <c r="BW117" s="224">
        <f t="shared" si="180"/>
        <v>0</v>
      </c>
      <c r="BX117" s="204"/>
      <c r="BY117" s="225">
        <f t="shared" si="207"/>
        <v>0</v>
      </c>
      <c r="BZ117" s="204">
        <v>0</v>
      </c>
      <c r="CA117" s="225">
        <f t="shared" si="182"/>
        <v>0</v>
      </c>
      <c r="CB117" s="204">
        <v>0</v>
      </c>
      <c r="CC117" s="224">
        <f t="shared" si="183"/>
        <v>0</v>
      </c>
      <c r="CE117" s="12">
        <f t="shared" si="184"/>
        <v>0</v>
      </c>
    </row>
    <row r="118" spans="1:83" ht="19.5" thickBot="1">
      <c r="A118" s="306"/>
      <c r="B118" s="47" t="s">
        <v>137</v>
      </c>
      <c r="C118" s="82"/>
      <c r="D118" s="245">
        <f t="shared" si="126"/>
        <v>940</v>
      </c>
      <c r="E118" s="98"/>
      <c r="F118" s="99"/>
      <c r="G118" s="99"/>
      <c r="H118" s="99"/>
      <c r="I118" s="99"/>
      <c r="J118" s="99"/>
      <c r="K118" s="99"/>
      <c r="L118" s="99"/>
      <c r="M118" s="99"/>
      <c r="N118" s="99"/>
      <c r="O118" s="100"/>
      <c r="P118" s="12">
        <f t="shared" si="149"/>
        <v>0</v>
      </c>
      <c r="S118" s="106"/>
      <c r="AG118" s="110">
        <v>280</v>
      </c>
      <c r="AH118" s="111" t="e">
        <f t="shared" si="150"/>
        <v>#DIV/0!</v>
      </c>
      <c r="AI118" s="111" t="e">
        <f t="shared" si="151"/>
        <v>#DIV/0!</v>
      </c>
      <c r="AJ118" s="111" t="e">
        <f t="shared" si="152"/>
        <v>#DIV/0!</v>
      </c>
      <c r="AK118" s="111" t="e">
        <f t="shared" si="153"/>
        <v>#DIV/0!</v>
      </c>
      <c r="AL118" s="111" t="e">
        <f t="shared" si="154"/>
        <v>#DIV/0!</v>
      </c>
      <c r="AM118" s="111" t="e">
        <f t="shared" si="155"/>
        <v>#DIV/0!</v>
      </c>
      <c r="AN118" s="111" t="e">
        <f t="shared" si="156"/>
        <v>#DIV/0!</v>
      </c>
      <c r="AO118" s="111" t="e">
        <f t="shared" si="157"/>
        <v>#DIV/0!</v>
      </c>
      <c r="AP118" s="111" t="e">
        <f t="shared" si="158"/>
        <v>#DIV/0!</v>
      </c>
      <c r="AQ118" s="112">
        <f t="shared" si="161"/>
        <v>0</v>
      </c>
      <c r="AR118" s="212"/>
      <c r="AS118" s="212">
        <v>0.72</v>
      </c>
      <c r="AU118" s="110">
        <f t="shared" si="162"/>
        <v>20</v>
      </c>
      <c r="AV118" s="110">
        <f t="shared" si="163"/>
        <v>0</v>
      </c>
      <c r="AW118" s="110">
        <f t="shared" si="164"/>
        <v>0</v>
      </c>
      <c r="AX118" s="110">
        <f t="shared" si="165"/>
        <v>0</v>
      </c>
      <c r="AY118" s="110">
        <f t="shared" si="166"/>
        <v>0</v>
      </c>
      <c r="AZ118" s="110">
        <f t="shared" si="167"/>
        <v>0</v>
      </c>
      <c r="BA118" s="110">
        <f t="shared" si="168"/>
        <v>0</v>
      </c>
      <c r="BB118" s="110">
        <f t="shared" si="169"/>
        <v>0</v>
      </c>
      <c r="BC118" s="110">
        <f t="shared" si="170"/>
        <v>0</v>
      </c>
      <c r="BD118" s="110">
        <f t="shared" si="171"/>
        <v>0</v>
      </c>
      <c r="BE118" s="110">
        <f t="shared" si="172"/>
        <v>0</v>
      </c>
      <c r="BF118" s="217">
        <v>630</v>
      </c>
      <c r="BG118" s="217">
        <f t="shared" si="173"/>
        <v>940</v>
      </c>
      <c r="BH118" s="218">
        <f t="shared" si="174"/>
        <v>0.49206349206349209</v>
      </c>
      <c r="BI118" s="215">
        <f t="shared" si="159"/>
        <v>387.85400000000004</v>
      </c>
      <c r="BJ118" s="216">
        <f t="shared" si="175"/>
        <v>552.14599999999996</v>
      </c>
      <c r="BK118" s="202">
        <v>0.95</v>
      </c>
      <c r="BL118" s="254">
        <f t="shared" si="176"/>
        <v>418</v>
      </c>
      <c r="BM118" s="202">
        <v>0</v>
      </c>
      <c r="BN118" s="255">
        <f t="shared" si="160"/>
        <v>0</v>
      </c>
      <c r="BO118" s="203">
        <v>2.82</v>
      </c>
      <c r="BP118" s="258">
        <f t="shared" si="177"/>
        <v>9.3059999999999992</v>
      </c>
      <c r="BQ118" s="203">
        <v>2.04</v>
      </c>
      <c r="BR118" s="222">
        <f t="shared" si="178"/>
        <v>17.34</v>
      </c>
      <c r="BS118" s="176">
        <v>0.5</v>
      </c>
      <c r="BT118" s="222">
        <f t="shared" si="179"/>
        <v>37.5</v>
      </c>
      <c r="BU118" s="197">
        <v>70</v>
      </c>
      <c r="BV118" s="180"/>
      <c r="BW118" s="225">
        <f t="shared" si="180"/>
        <v>0</v>
      </c>
      <c r="BX118" s="180"/>
      <c r="BY118" s="225">
        <f t="shared" si="207"/>
        <v>0</v>
      </c>
      <c r="BZ118" s="180"/>
      <c r="CA118" s="225">
        <f t="shared" si="182"/>
        <v>0</v>
      </c>
      <c r="CB118" s="180"/>
      <c r="CC118" s="225">
        <f t="shared" si="183"/>
        <v>0</v>
      </c>
      <c r="CE118" s="12">
        <f t="shared" si="184"/>
        <v>0</v>
      </c>
    </row>
    <row r="119" spans="1:83" ht="14.25" customHeight="1" thickBot="1">
      <c r="A119" s="307"/>
      <c r="B119" s="48" t="s">
        <v>138</v>
      </c>
      <c r="C119" s="83"/>
      <c r="D119" s="246">
        <f t="shared" si="126"/>
        <v>950</v>
      </c>
      <c r="E119" s="98"/>
      <c r="F119" s="99"/>
      <c r="G119" s="99"/>
      <c r="H119" s="99"/>
      <c r="I119" s="99"/>
      <c r="J119" s="99"/>
      <c r="K119" s="99"/>
      <c r="L119" s="99"/>
      <c r="M119" s="99"/>
      <c r="N119" s="99"/>
      <c r="O119" s="100"/>
      <c r="P119" s="12">
        <f t="shared" si="149"/>
        <v>0</v>
      </c>
      <c r="S119" s="106"/>
      <c r="AG119" s="110">
        <v>281</v>
      </c>
      <c r="AH119" s="111" t="e">
        <f t="shared" si="150"/>
        <v>#DIV/0!</v>
      </c>
      <c r="AI119" s="111" t="e">
        <f t="shared" si="151"/>
        <v>#DIV/0!</v>
      </c>
      <c r="AJ119" s="111" t="e">
        <f t="shared" si="152"/>
        <v>#DIV/0!</v>
      </c>
      <c r="AK119" s="111" t="e">
        <f t="shared" si="153"/>
        <v>#DIV/0!</v>
      </c>
      <c r="AL119" s="111" t="e">
        <f t="shared" si="154"/>
        <v>#DIV/0!</v>
      </c>
      <c r="AM119" s="111" t="e">
        <f t="shared" si="155"/>
        <v>#DIV/0!</v>
      </c>
      <c r="AN119" s="111" t="e">
        <f t="shared" si="156"/>
        <v>#DIV/0!</v>
      </c>
      <c r="AO119" s="111" t="e">
        <f t="shared" si="157"/>
        <v>#DIV/0!</v>
      </c>
      <c r="AP119" s="111" t="e">
        <f t="shared" si="158"/>
        <v>#DIV/0!</v>
      </c>
      <c r="AQ119" s="112">
        <f t="shared" si="161"/>
        <v>0</v>
      </c>
      <c r="AR119" s="212"/>
      <c r="AS119" s="212">
        <v>0.72</v>
      </c>
      <c r="AU119" s="110">
        <f t="shared" si="162"/>
        <v>20</v>
      </c>
      <c r="AV119" s="110">
        <f t="shared" si="163"/>
        <v>0</v>
      </c>
      <c r="AW119" s="110">
        <f t="shared" si="164"/>
        <v>0</v>
      </c>
      <c r="AX119" s="110">
        <f t="shared" si="165"/>
        <v>0</v>
      </c>
      <c r="AY119" s="110">
        <f t="shared" si="166"/>
        <v>0</v>
      </c>
      <c r="AZ119" s="110">
        <f t="shared" si="167"/>
        <v>0</v>
      </c>
      <c r="BA119" s="110">
        <f t="shared" si="168"/>
        <v>0</v>
      </c>
      <c r="BB119" s="110">
        <f t="shared" si="169"/>
        <v>0</v>
      </c>
      <c r="BC119" s="110">
        <f t="shared" si="170"/>
        <v>0</v>
      </c>
      <c r="BD119" s="110">
        <f t="shared" si="171"/>
        <v>0</v>
      </c>
      <c r="BE119" s="110">
        <f t="shared" si="172"/>
        <v>0</v>
      </c>
      <c r="BF119" s="217">
        <v>640</v>
      </c>
      <c r="BG119" s="217">
        <f t="shared" si="173"/>
        <v>950</v>
      </c>
      <c r="BH119" s="218">
        <f t="shared" si="174"/>
        <v>0.484375</v>
      </c>
      <c r="BI119" s="215">
        <f t="shared" si="159"/>
        <v>393.10500000000002</v>
      </c>
      <c r="BJ119" s="216">
        <f t="shared" si="175"/>
        <v>556.89499999999998</v>
      </c>
      <c r="BK119" s="202">
        <v>0.96</v>
      </c>
      <c r="BL119" s="254">
        <f t="shared" si="176"/>
        <v>422.4</v>
      </c>
      <c r="BM119" s="202">
        <v>0</v>
      </c>
      <c r="BN119" s="255">
        <f t="shared" si="160"/>
        <v>0</v>
      </c>
      <c r="BO119" s="203">
        <v>2.9</v>
      </c>
      <c r="BP119" s="258">
        <f t="shared" si="177"/>
        <v>9.5699999999999985</v>
      </c>
      <c r="BQ119" s="203">
        <v>2.0499999999999998</v>
      </c>
      <c r="BR119" s="222">
        <f t="shared" si="178"/>
        <v>17.424999999999997</v>
      </c>
      <c r="BS119" s="176">
        <v>0.5</v>
      </c>
      <c r="BT119" s="222">
        <f t="shared" si="179"/>
        <v>37.5</v>
      </c>
      <c r="BU119" s="197">
        <v>70</v>
      </c>
      <c r="BV119" s="180"/>
      <c r="BW119" s="225">
        <f t="shared" si="180"/>
        <v>0</v>
      </c>
      <c r="BX119" s="180"/>
      <c r="BY119" s="225">
        <f t="shared" si="207"/>
        <v>0</v>
      </c>
      <c r="BZ119" s="180"/>
      <c r="CA119" s="225">
        <f t="shared" si="182"/>
        <v>0</v>
      </c>
      <c r="CB119" s="180"/>
      <c r="CC119" s="225">
        <f t="shared" si="183"/>
        <v>0</v>
      </c>
      <c r="CE119" s="12">
        <f t="shared" si="184"/>
        <v>0</v>
      </c>
    </row>
    <row r="120" spans="1:83" ht="19.5" thickBot="1">
      <c r="A120" s="42"/>
      <c r="B120" s="43" t="s">
        <v>164</v>
      </c>
      <c r="C120" s="80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5"/>
      <c r="P120" s="12">
        <f t="shared" si="149"/>
        <v>0</v>
      </c>
      <c r="S120" s="106"/>
      <c r="AG120" s="110">
        <v>282</v>
      </c>
      <c r="AH120" s="111" t="e">
        <f t="shared" si="150"/>
        <v>#DIV/0!</v>
      </c>
      <c r="AI120" s="111" t="e">
        <f t="shared" si="151"/>
        <v>#DIV/0!</v>
      </c>
      <c r="AJ120" s="111" t="e">
        <f t="shared" si="152"/>
        <v>#DIV/0!</v>
      </c>
      <c r="AK120" s="111" t="e">
        <f t="shared" si="153"/>
        <v>#DIV/0!</v>
      </c>
      <c r="AL120" s="111" t="e">
        <f t="shared" si="154"/>
        <v>#DIV/0!</v>
      </c>
      <c r="AM120" s="111" t="e">
        <f t="shared" si="155"/>
        <v>#DIV/0!</v>
      </c>
      <c r="AN120" s="111" t="e">
        <f t="shared" si="156"/>
        <v>#DIV/0!</v>
      </c>
      <c r="AO120" s="111" t="e">
        <f t="shared" si="157"/>
        <v>#DIV/0!</v>
      </c>
      <c r="AP120" s="111" t="e">
        <f t="shared" si="158"/>
        <v>#DIV/0!</v>
      </c>
      <c r="AQ120" s="112">
        <f t="shared" si="161"/>
        <v>0</v>
      </c>
      <c r="AR120" s="212"/>
      <c r="AS120" s="212">
        <v>0.72</v>
      </c>
      <c r="AU120" s="110">
        <f t="shared" si="162"/>
        <v>20</v>
      </c>
      <c r="AV120" s="110">
        <f t="shared" si="163"/>
        <v>0</v>
      </c>
      <c r="AW120" s="110">
        <f t="shared" si="164"/>
        <v>0</v>
      </c>
      <c r="AX120" s="110">
        <f t="shared" si="165"/>
        <v>0</v>
      </c>
      <c r="AY120" s="110">
        <f t="shared" si="166"/>
        <v>0</v>
      </c>
      <c r="AZ120" s="110">
        <f t="shared" si="167"/>
        <v>0</v>
      </c>
      <c r="BA120" s="110">
        <f t="shared" si="168"/>
        <v>0</v>
      </c>
      <c r="BB120" s="110">
        <f t="shared" si="169"/>
        <v>0</v>
      </c>
      <c r="BC120" s="110">
        <f t="shared" si="170"/>
        <v>0</v>
      </c>
      <c r="BD120" s="110">
        <f t="shared" si="171"/>
        <v>0</v>
      </c>
      <c r="BE120" s="110">
        <f t="shared" si="172"/>
        <v>0</v>
      </c>
      <c r="BF120" s="217">
        <v>0</v>
      </c>
      <c r="BG120" s="217">
        <f t="shared" si="173"/>
        <v>190</v>
      </c>
      <c r="BH120" s="218" t="e">
        <f t="shared" si="174"/>
        <v>#DIV/0!</v>
      </c>
      <c r="BI120" s="215">
        <f t="shared" si="159"/>
        <v>82.5</v>
      </c>
      <c r="BJ120" s="216">
        <f t="shared" si="175"/>
        <v>107.5</v>
      </c>
      <c r="BK120" s="12">
        <v>0</v>
      </c>
      <c r="BL120" s="195">
        <f t="shared" si="176"/>
        <v>0</v>
      </c>
      <c r="BM120" s="12">
        <v>0</v>
      </c>
      <c r="BN120" s="201">
        <f t="shared" si="160"/>
        <v>0</v>
      </c>
      <c r="BP120" s="222">
        <f t="shared" si="177"/>
        <v>0</v>
      </c>
      <c r="BR120" s="222">
        <f t="shared" si="178"/>
        <v>0</v>
      </c>
      <c r="BS120" s="176">
        <v>0.5</v>
      </c>
      <c r="BT120" s="222">
        <f t="shared" si="179"/>
        <v>37.5</v>
      </c>
      <c r="BU120" s="197">
        <v>70</v>
      </c>
      <c r="BW120" s="225">
        <f t="shared" si="180"/>
        <v>0</v>
      </c>
      <c r="BY120" s="225">
        <f t="shared" si="207"/>
        <v>0</v>
      </c>
      <c r="CA120" s="225">
        <f t="shared" si="182"/>
        <v>0</v>
      </c>
      <c r="CC120" s="225">
        <f t="shared" si="183"/>
        <v>0</v>
      </c>
      <c r="CE120" s="12">
        <f t="shared" si="184"/>
        <v>0</v>
      </c>
    </row>
    <row r="121" spans="1:83" ht="12.75" customHeight="1" thickBot="1">
      <c r="A121" s="301"/>
      <c r="B121" s="46" t="s">
        <v>139</v>
      </c>
      <c r="C121" s="81"/>
      <c r="D121" s="244">
        <f t="shared" si="126"/>
        <v>890</v>
      </c>
      <c r="E121" s="164">
        <v>170</v>
      </c>
      <c r="F121" s="147">
        <f t="shared" ref="F121" si="231">AV121</f>
        <v>610</v>
      </c>
      <c r="G121" s="148">
        <f t="shared" ref="G121" si="232">AW121</f>
        <v>630</v>
      </c>
      <c r="H121" s="148">
        <f t="shared" ref="H121" si="233">AX121</f>
        <v>650</v>
      </c>
      <c r="I121" s="148">
        <f t="shared" ref="I121" si="234">AY121</f>
        <v>670</v>
      </c>
      <c r="J121" s="148">
        <f t="shared" ref="J121" si="235">AZ121</f>
        <v>700</v>
      </c>
      <c r="K121" s="148">
        <f t="shared" ref="K121" si="236">BA121</f>
        <v>720</v>
      </c>
      <c r="L121" s="148">
        <f t="shared" ref="L121" si="237">BB121</f>
        <v>740</v>
      </c>
      <c r="M121" s="148">
        <f t="shared" ref="M121" si="238">BC121</f>
        <v>760</v>
      </c>
      <c r="N121" s="148">
        <f t="shared" ref="N121" si="239">BD121</f>
        <v>780</v>
      </c>
      <c r="O121" s="50">
        <f t="shared" ref="O121" si="240">BE121</f>
        <v>800</v>
      </c>
      <c r="P121" s="12">
        <f t="shared" ref="P121:P152" si="241">IF($B$15=$F$24,(D121+F121)*C121)+IF($B$15=$G$24,(D121+G121)*C121)+IF($B$15=$H$24,(D121+H121)*C121)+IF($B$15=$I$24,(D121+I121)*C121)+IF($B$15=$J$24,(D121+J121)*C121)+IF($B$15=$K$24,(D121+K121)*C121)+IF($B$15=$L$24,(D121+L121)*C121)+IF($B$15=$N$24,(D121+N121)*C121)+IF($B$15=$O$24,(D121+O121)*C121)+IF($B$15=$U$13,(D121+E121)*C121)+IF($B$15=$M$24,(D121+M121)*C121)</f>
        <v>0</v>
      </c>
      <c r="S121" s="106"/>
      <c r="AG121" s="110">
        <v>283</v>
      </c>
      <c r="AH121" s="111">
        <f t="shared" si="150"/>
        <v>1.0327868852459017</v>
      </c>
      <c r="AI121" s="111">
        <f t="shared" si="151"/>
        <v>1.0317460317460319</v>
      </c>
      <c r="AJ121" s="111">
        <f t="shared" si="152"/>
        <v>1.0307692307692307</v>
      </c>
      <c r="AK121" s="111">
        <f t="shared" si="153"/>
        <v>1.044776119402985</v>
      </c>
      <c r="AL121" s="111">
        <f t="shared" si="154"/>
        <v>1.0285714285714285</v>
      </c>
      <c r="AM121" s="111">
        <f t="shared" si="155"/>
        <v>1.0277777777777777</v>
      </c>
      <c r="AN121" s="111">
        <f t="shared" si="156"/>
        <v>1.027027027027027</v>
      </c>
      <c r="AO121" s="111">
        <f t="shared" si="157"/>
        <v>1.0263157894736843</v>
      </c>
      <c r="AP121" s="111">
        <f t="shared" si="158"/>
        <v>1.0256410256410255</v>
      </c>
      <c r="AQ121" s="112">
        <f t="shared" si="161"/>
        <v>0.216</v>
      </c>
      <c r="AR121" s="212">
        <v>0.3</v>
      </c>
      <c r="AS121" s="212">
        <v>0.72</v>
      </c>
      <c r="AU121" s="110">
        <f t="shared" si="162"/>
        <v>180</v>
      </c>
      <c r="AV121" s="110">
        <f t="shared" si="163"/>
        <v>610</v>
      </c>
      <c r="AW121" s="110">
        <f t="shared" si="164"/>
        <v>630</v>
      </c>
      <c r="AX121" s="110">
        <f t="shared" si="165"/>
        <v>650</v>
      </c>
      <c r="AY121" s="110">
        <f t="shared" si="166"/>
        <v>670</v>
      </c>
      <c r="AZ121" s="110">
        <f t="shared" si="167"/>
        <v>700</v>
      </c>
      <c r="BA121" s="110">
        <f t="shared" si="168"/>
        <v>720</v>
      </c>
      <c r="BB121" s="110">
        <f t="shared" si="169"/>
        <v>740</v>
      </c>
      <c r="BC121" s="110">
        <f t="shared" si="170"/>
        <v>760</v>
      </c>
      <c r="BD121" s="110">
        <f t="shared" si="171"/>
        <v>780</v>
      </c>
      <c r="BE121" s="110">
        <f t="shared" si="172"/>
        <v>800</v>
      </c>
      <c r="BF121" s="217">
        <v>530</v>
      </c>
      <c r="BG121" s="217">
        <f t="shared" si="173"/>
        <v>890</v>
      </c>
      <c r="BH121" s="218">
        <f t="shared" si="174"/>
        <v>0.679245283018868</v>
      </c>
      <c r="BI121" s="215">
        <f t="shared" si="159"/>
        <v>371.30899999999997</v>
      </c>
      <c r="BJ121" s="216">
        <f t="shared" si="175"/>
        <v>518.69100000000003</v>
      </c>
      <c r="BK121" s="202">
        <v>0.77</v>
      </c>
      <c r="BL121" s="254">
        <f t="shared" si="176"/>
        <v>338.8</v>
      </c>
      <c r="BM121" s="202">
        <v>0.26</v>
      </c>
      <c r="BN121" s="255">
        <f t="shared" si="160"/>
        <v>31.200000000000003</v>
      </c>
      <c r="BO121" s="203">
        <v>5.07</v>
      </c>
      <c r="BP121" s="222">
        <f t="shared" si="177"/>
        <v>16.731000000000002</v>
      </c>
      <c r="BQ121" s="176"/>
      <c r="BR121" s="222">
        <f t="shared" si="178"/>
        <v>0</v>
      </c>
      <c r="BS121" s="176">
        <v>0.5</v>
      </c>
      <c r="BT121" s="222">
        <f t="shared" si="179"/>
        <v>37.5</v>
      </c>
      <c r="BU121" s="197">
        <v>70</v>
      </c>
      <c r="BV121" s="180">
        <v>2</v>
      </c>
      <c r="BW121" s="225">
        <f t="shared" si="180"/>
        <v>24.46</v>
      </c>
      <c r="BX121" s="180"/>
      <c r="BY121" s="225">
        <f t="shared" si="207"/>
        <v>0</v>
      </c>
      <c r="BZ121" s="180"/>
      <c r="CA121" s="225">
        <f t="shared" si="182"/>
        <v>0</v>
      </c>
      <c r="CB121" s="180"/>
      <c r="CC121" s="226">
        <f t="shared" si="183"/>
        <v>0</v>
      </c>
      <c r="CE121" s="12">
        <f t="shared" si="184"/>
        <v>0.24</v>
      </c>
    </row>
    <row r="122" spans="1:83" ht="12.75" customHeight="1" thickBot="1">
      <c r="A122" s="302"/>
      <c r="B122" s="47" t="s">
        <v>38</v>
      </c>
      <c r="C122" s="82"/>
      <c r="D122" s="245">
        <f t="shared" si="126"/>
        <v>930</v>
      </c>
      <c r="E122" s="165">
        <v>200</v>
      </c>
      <c r="F122" s="149">
        <f t="shared" ref="F122:F127" si="242">AV122</f>
        <v>710</v>
      </c>
      <c r="G122" s="146">
        <f t="shared" ref="G122:G127" si="243">AW122</f>
        <v>740</v>
      </c>
      <c r="H122" s="146">
        <f t="shared" ref="H122:H127" si="244">AX122</f>
        <v>760</v>
      </c>
      <c r="I122" s="146">
        <f t="shared" ref="I122:I127" si="245">AY122</f>
        <v>790</v>
      </c>
      <c r="J122" s="146">
        <f t="shared" ref="J122:J127" si="246">AZ122</f>
        <v>810</v>
      </c>
      <c r="K122" s="146">
        <f t="shared" ref="K122:K127" si="247">BA122</f>
        <v>840</v>
      </c>
      <c r="L122" s="146">
        <f t="shared" ref="L122:L127" si="248">BB122</f>
        <v>860</v>
      </c>
      <c r="M122" s="146">
        <f t="shared" ref="M122:M127" si="249">BC122</f>
        <v>890</v>
      </c>
      <c r="N122" s="146">
        <f t="shared" ref="N122:N127" si="250">BD122</f>
        <v>910</v>
      </c>
      <c r="O122" s="53">
        <f t="shared" ref="O122:O127" si="251">BE122</f>
        <v>940</v>
      </c>
      <c r="P122" s="12">
        <f t="shared" si="241"/>
        <v>0</v>
      </c>
      <c r="S122" s="106"/>
      <c r="AG122" s="110">
        <v>284</v>
      </c>
      <c r="AH122" s="111">
        <f t="shared" si="150"/>
        <v>1.0422535211267605</v>
      </c>
      <c r="AI122" s="111">
        <f t="shared" si="151"/>
        <v>1.027027027027027</v>
      </c>
      <c r="AJ122" s="111">
        <f t="shared" si="152"/>
        <v>1.0394736842105263</v>
      </c>
      <c r="AK122" s="111">
        <f t="shared" si="153"/>
        <v>1.0253164556962024</v>
      </c>
      <c r="AL122" s="111">
        <f t="shared" si="154"/>
        <v>1.037037037037037</v>
      </c>
      <c r="AM122" s="111">
        <f t="shared" si="155"/>
        <v>1.0238095238095237</v>
      </c>
      <c r="AN122" s="111">
        <f t="shared" si="156"/>
        <v>1.0348837209302326</v>
      </c>
      <c r="AO122" s="111">
        <f t="shared" si="157"/>
        <v>1.0224719101123596</v>
      </c>
      <c r="AP122" s="111">
        <f t="shared" si="158"/>
        <v>1.0329670329670331</v>
      </c>
      <c r="AQ122" s="112">
        <f t="shared" si="161"/>
        <v>0.252</v>
      </c>
      <c r="AR122" s="212">
        <f>AR121+0.05</f>
        <v>0.35</v>
      </c>
      <c r="AS122" s="212">
        <v>0.72</v>
      </c>
      <c r="AU122" s="110">
        <f t="shared" si="162"/>
        <v>210</v>
      </c>
      <c r="AV122" s="110">
        <f t="shared" si="163"/>
        <v>710</v>
      </c>
      <c r="AW122" s="110">
        <f t="shared" si="164"/>
        <v>740</v>
      </c>
      <c r="AX122" s="110">
        <f t="shared" si="165"/>
        <v>760</v>
      </c>
      <c r="AY122" s="110">
        <f t="shared" si="166"/>
        <v>790</v>
      </c>
      <c r="AZ122" s="110">
        <f t="shared" si="167"/>
        <v>810</v>
      </c>
      <c r="BA122" s="110">
        <f t="shared" si="168"/>
        <v>840</v>
      </c>
      <c r="BB122" s="110">
        <f t="shared" si="169"/>
        <v>860</v>
      </c>
      <c r="BC122" s="110">
        <f t="shared" si="170"/>
        <v>890</v>
      </c>
      <c r="BD122" s="110">
        <f t="shared" si="171"/>
        <v>910</v>
      </c>
      <c r="BE122" s="110">
        <f t="shared" si="172"/>
        <v>940</v>
      </c>
      <c r="BF122" s="217">
        <v>600</v>
      </c>
      <c r="BG122" s="217">
        <f t="shared" si="173"/>
        <v>930</v>
      </c>
      <c r="BH122" s="218">
        <f t="shared" si="174"/>
        <v>0.55000000000000004</v>
      </c>
      <c r="BI122" s="215">
        <f t="shared" si="159"/>
        <v>383.42000000000007</v>
      </c>
      <c r="BJ122" s="216">
        <f t="shared" si="175"/>
        <v>546.57999999999993</v>
      </c>
      <c r="BK122" s="202">
        <v>0.82</v>
      </c>
      <c r="BL122" s="254">
        <f t="shared" si="176"/>
        <v>360.79999999999995</v>
      </c>
      <c r="BM122" s="202">
        <v>0.3</v>
      </c>
      <c r="BN122" s="255">
        <f t="shared" si="160"/>
        <v>36</v>
      </c>
      <c r="BO122" s="203">
        <v>5.4</v>
      </c>
      <c r="BP122" s="222">
        <f t="shared" si="177"/>
        <v>17.82</v>
      </c>
      <c r="BQ122" s="176"/>
      <c r="BR122" s="222">
        <f t="shared" si="178"/>
        <v>0</v>
      </c>
      <c r="BS122" s="176">
        <v>0.5</v>
      </c>
      <c r="BT122" s="222">
        <f t="shared" si="179"/>
        <v>37.5</v>
      </c>
      <c r="BU122" s="197">
        <v>70</v>
      </c>
      <c r="BV122" s="180">
        <v>2</v>
      </c>
      <c r="BW122" s="226">
        <f t="shared" si="180"/>
        <v>24.46</v>
      </c>
      <c r="BX122" s="180"/>
      <c r="BY122" s="225">
        <f t="shared" si="207"/>
        <v>0</v>
      </c>
      <c r="BZ122" s="180"/>
      <c r="CA122" s="225">
        <f t="shared" si="182"/>
        <v>0</v>
      </c>
      <c r="CB122" s="180"/>
      <c r="CC122" s="224">
        <f t="shared" si="183"/>
        <v>0</v>
      </c>
      <c r="CE122" s="12">
        <f t="shared" si="184"/>
        <v>0.27692307692307688</v>
      </c>
    </row>
    <row r="123" spans="1:83" ht="12.75" customHeight="1" thickBot="1">
      <c r="A123" s="302"/>
      <c r="B123" s="47" t="s">
        <v>39</v>
      </c>
      <c r="C123" s="82"/>
      <c r="D123" s="245">
        <f t="shared" si="126"/>
        <v>980</v>
      </c>
      <c r="E123" s="165">
        <v>230</v>
      </c>
      <c r="F123" s="149">
        <f t="shared" si="242"/>
        <v>810</v>
      </c>
      <c r="G123" s="146">
        <f t="shared" si="243"/>
        <v>840</v>
      </c>
      <c r="H123" s="146">
        <f t="shared" si="244"/>
        <v>870</v>
      </c>
      <c r="I123" s="146">
        <f t="shared" si="245"/>
        <v>900</v>
      </c>
      <c r="J123" s="146">
        <f t="shared" si="246"/>
        <v>930</v>
      </c>
      <c r="K123" s="146">
        <f t="shared" si="247"/>
        <v>960</v>
      </c>
      <c r="L123" s="146">
        <f t="shared" si="248"/>
        <v>980</v>
      </c>
      <c r="M123" s="146">
        <f t="shared" si="249"/>
        <v>1010</v>
      </c>
      <c r="N123" s="146">
        <f t="shared" si="250"/>
        <v>1040</v>
      </c>
      <c r="O123" s="53">
        <f t="shared" si="251"/>
        <v>1070</v>
      </c>
      <c r="P123" s="12">
        <f t="shared" si="241"/>
        <v>0</v>
      </c>
      <c r="S123" s="106"/>
      <c r="AG123" s="110">
        <v>285</v>
      </c>
      <c r="AH123" s="111">
        <f t="shared" ref="AH123:AH154" si="252">G123/F123</f>
        <v>1.037037037037037</v>
      </c>
      <c r="AI123" s="111">
        <f t="shared" ref="AI123:AI154" si="253">H123/G123</f>
        <v>1.0357142857142858</v>
      </c>
      <c r="AJ123" s="111">
        <f t="shared" ref="AJ123:AJ154" si="254">I123/H123</f>
        <v>1.0344827586206897</v>
      </c>
      <c r="AK123" s="111">
        <f t="shared" ref="AK123:AK154" si="255">J123/I123</f>
        <v>1.0333333333333334</v>
      </c>
      <c r="AL123" s="111">
        <f t="shared" ref="AL123:AL154" si="256">K123/J123</f>
        <v>1.032258064516129</v>
      </c>
      <c r="AM123" s="111">
        <f t="shared" ref="AM123:AM154" si="257">L123/K123</f>
        <v>1.0208333333333333</v>
      </c>
      <c r="AN123" s="111">
        <f t="shared" ref="AN123:AN154" si="258">M123/L123</f>
        <v>1.0306122448979591</v>
      </c>
      <c r="AO123" s="111">
        <f t="shared" ref="AO123:AO154" si="259">N123/M123</f>
        <v>1.0297029702970297</v>
      </c>
      <c r="AP123" s="111">
        <f t="shared" ref="AP123:AP154" si="260">O123/N123</f>
        <v>1.0288461538461537</v>
      </c>
      <c r="AQ123" s="112">
        <f t="shared" si="161"/>
        <v>0.28799999999999998</v>
      </c>
      <c r="AR123" s="212">
        <f t="shared" ref="AR123:AR134" si="261">AR122+0.05</f>
        <v>0.39999999999999997</v>
      </c>
      <c r="AS123" s="212">
        <v>0.72</v>
      </c>
      <c r="AU123" s="110">
        <f t="shared" si="162"/>
        <v>240</v>
      </c>
      <c r="AV123" s="110">
        <f t="shared" si="163"/>
        <v>810</v>
      </c>
      <c r="AW123" s="110">
        <f t="shared" si="164"/>
        <v>840</v>
      </c>
      <c r="AX123" s="110">
        <f t="shared" si="165"/>
        <v>870</v>
      </c>
      <c r="AY123" s="110">
        <f t="shared" si="166"/>
        <v>900</v>
      </c>
      <c r="AZ123" s="110">
        <f t="shared" si="167"/>
        <v>930</v>
      </c>
      <c r="BA123" s="110">
        <f t="shared" si="168"/>
        <v>960</v>
      </c>
      <c r="BB123" s="110">
        <f t="shared" si="169"/>
        <v>980</v>
      </c>
      <c r="BC123" s="110">
        <f t="shared" si="170"/>
        <v>1010</v>
      </c>
      <c r="BD123" s="110">
        <f t="shared" si="171"/>
        <v>1040</v>
      </c>
      <c r="BE123" s="110">
        <f t="shared" si="172"/>
        <v>1070</v>
      </c>
      <c r="BF123" s="217">
        <v>630</v>
      </c>
      <c r="BG123" s="217">
        <f t="shared" si="173"/>
        <v>980</v>
      </c>
      <c r="BH123" s="218">
        <f t="shared" si="174"/>
        <v>0.55555555555555558</v>
      </c>
      <c r="BI123" s="215">
        <f t="shared" ref="BI123:BI154" si="262">BG123-BJ123</f>
        <v>404.66769230769228</v>
      </c>
      <c r="BJ123" s="216">
        <f t="shared" si="175"/>
        <v>575.33230769230772</v>
      </c>
      <c r="BK123" s="202">
        <v>0.87</v>
      </c>
      <c r="BL123" s="254">
        <f t="shared" si="176"/>
        <v>382.8</v>
      </c>
      <c r="BM123" s="202">
        <v>0.35076923076923078</v>
      </c>
      <c r="BN123" s="255">
        <f t="shared" si="160"/>
        <v>42.092307692307692</v>
      </c>
      <c r="BO123" s="203">
        <v>5.6</v>
      </c>
      <c r="BP123" s="222">
        <f t="shared" si="177"/>
        <v>18.479999999999997</v>
      </c>
      <c r="BQ123" s="176"/>
      <c r="BR123" s="222">
        <f t="shared" si="178"/>
        <v>0</v>
      </c>
      <c r="BS123" s="176">
        <v>0.5</v>
      </c>
      <c r="BT123" s="222">
        <f t="shared" si="179"/>
        <v>37.5</v>
      </c>
      <c r="BU123" s="197">
        <v>70</v>
      </c>
      <c r="BV123" s="180">
        <v>2</v>
      </c>
      <c r="BW123" s="224">
        <f t="shared" si="180"/>
        <v>24.46</v>
      </c>
      <c r="BX123" s="180"/>
      <c r="BY123" s="225">
        <f t="shared" si="207"/>
        <v>0</v>
      </c>
      <c r="BZ123" s="180"/>
      <c r="CA123" s="225">
        <f t="shared" si="182"/>
        <v>0</v>
      </c>
      <c r="CB123" s="180"/>
      <c r="CC123" s="225">
        <f t="shared" si="183"/>
        <v>0</v>
      </c>
      <c r="CE123" s="12">
        <f t="shared" si="184"/>
        <v>0.3237869822485207</v>
      </c>
    </row>
    <row r="124" spans="1:83" ht="19.5" thickBot="1">
      <c r="A124" s="302"/>
      <c r="B124" s="47" t="s">
        <v>40</v>
      </c>
      <c r="C124" s="82"/>
      <c r="D124" s="245">
        <f t="shared" si="126"/>
        <v>1030</v>
      </c>
      <c r="E124" s="165">
        <v>260</v>
      </c>
      <c r="F124" s="149">
        <f t="shared" si="242"/>
        <v>910</v>
      </c>
      <c r="G124" s="146">
        <f t="shared" si="243"/>
        <v>940</v>
      </c>
      <c r="H124" s="146">
        <f t="shared" si="244"/>
        <v>980</v>
      </c>
      <c r="I124" s="146">
        <f t="shared" si="245"/>
        <v>1010</v>
      </c>
      <c r="J124" s="146">
        <f t="shared" si="246"/>
        <v>1040</v>
      </c>
      <c r="K124" s="146">
        <f t="shared" si="247"/>
        <v>1070</v>
      </c>
      <c r="L124" s="146">
        <f t="shared" si="248"/>
        <v>1110</v>
      </c>
      <c r="M124" s="146">
        <f t="shared" si="249"/>
        <v>1140</v>
      </c>
      <c r="N124" s="146">
        <f t="shared" si="250"/>
        <v>1170</v>
      </c>
      <c r="O124" s="53">
        <f t="shared" si="251"/>
        <v>1200</v>
      </c>
      <c r="P124" s="12">
        <f t="shared" si="241"/>
        <v>0</v>
      </c>
      <c r="S124" s="106"/>
      <c r="AG124" s="110">
        <v>286</v>
      </c>
      <c r="AH124" s="111">
        <f t="shared" si="252"/>
        <v>1.0329670329670331</v>
      </c>
      <c r="AI124" s="111">
        <f t="shared" si="253"/>
        <v>1.0425531914893618</v>
      </c>
      <c r="AJ124" s="111">
        <f t="shared" si="254"/>
        <v>1.0306122448979591</v>
      </c>
      <c r="AK124" s="111">
        <f t="shared" si="255"/>
        <v>1.0297029702970297</v>
      </c>
      <c r="AL124" s="111">
        <f t="shared" si="256"/>
        <v>1.0288461538461537</v>
      </c>
      <c r="AM124" s="111">
        <f t="shared" si="257"/>
        <v>1.0373831775700935</v>
      </c>
      <c r="AN124" s="111">
        <f t="shared" si="258"/>
        <v>1.027027027027027</v>
      </c>
      <c r="AO124" s="111">
        <f t="shared" si="259"/>
        <v>1.0263157894736843</v>
      </c>
      <c r="AP124" s="111">
        <f t="shared" si="260"/>
        <v>1.0256410256410255</v>
      </c>
      <c r="AQ124" s="112">
        <f t="shared" si="161"/>
        <v>0.32399999999999995</v>
      </c>
      <c r="AR124" s="212">
        <f t="shared" si="261"/>
        <v>0.44999999999999996</v>
      </c>
      <c r="AS124" s="212">
        <v>0.72</v>
      </c>
      <c r="AU124" s="110">
        <f t="shared" si="162"/>
        <v>260</v>
      </c>
      <c r="AV124" s="110">
        <f t="shared" si="163"/>
        <v>910</v>
      </c>
      <c r="AW124" s="110">
        <f t="shared" si="164"/>
        <v>940</v>
      </c>
      <c r="AX124" s="110">
        <f t="shared" si="165"/>
        <v>980</v>
      </c>
      <c r="AY124" s="110">
        <f t="shared" si="166"/>
        <v>1010</v>
      </c>
      <c r="AZ124" s="110">
        <f t="shared" si="167"/>
        <v>1040</v>
      </c>
      <c r="BA124" s="110">
        <f t="shared" si="168"/>
        <v>1070</v>
      </c>
      <c r="BB124" s="110">
        <f t="shared" si="169"/>
        <v>1110</v>
      </c>
      <c r="BC124" s="110">
        <f t="shared" si="170"/>
        <v>1140</v>
      </c>
      <c r="BD124" s="110">
        <f t="shared" si="171"/>
        <v>1170</v>
      </c>
      <c r="BE124" s="110">
        <f t="shared" si="172"/>
        <v>1200</v>
      </c>
      <c r="BF124" s="217">
        <v>660</v>
      </c>
      <c r="BG124" s="217">
        <f t="shared" si="173"/>
        <v>1030</v>
      </c>
      <c r="BH124" s="218">
        <f t="shared" si="174"/>
        <v>0.56060606060606055</v>
      </c>
      <c r="BI124" s="215">
        <f t="shared" si="262"/>
        <v>426.09999999999991</v>
      </c>
      <c r="BJ124" s="216">
        <f t="shared" si="175"/>
        <v>603.90000000000009</v>
      </c>
      <c r="BK124" s="202">
        <v>0.92</v>
      </c>
      <c r="BL124" s="254">
        <f t="shared" si="176"/>
        <v>404.8</v>
      </c>
      <c r="BM124" s="202">
        <v>0.4</v>
      </c>
      <c r="BN124" s="255">
        <f t="shared" si="160"/>
        <v>48</v>
      </c>
      <c r="BO124" s="203">
        <v>5.8</v>
      </c>
      <c r="BP124" s="223">
        <f t="shared" si="177"/>
        <v>19.139999999999997</v>
      </c>
      <c r="BQ124" s="176"/>
      <c r="BR124" s="222">
        <f t="shared" si="178"/>
        <v>0</v>
      </c>
      <c r="BS124" s="176">
        <v>0.5</v>
      </c>
      <c r="BT124" s="222">
        <f t="shared" si="179"/>
        <v>37.5</v>
      </c>
      <c r="BU124" s="197">
        <v>70</v>
      </c>
      <c r="BV124" s="180">
        <v>2</v>
      </c>
      <c r="BW124" s="225">
        <f t="shared" si="180"/>
        <v>24.46</v>
      </c>
      <c r="BX124" s="180"/>
      <c r="BY124" s="225">
        <f t="shared" si="207"/>
        <v>0</v>
      </c>
      <c r="BZ124" s="180"/>
      <c r="CA124" s="225">
        <f t="shared" si="182"/>
        <v>0</v>
      </c>
      <c r="CB124" s="180"/>
      <c r="CC124" s="225">
        <f t="shared" si="183"/>
        <v>0</v>
      </c>
      <c r="CE124" s="12">
        <f t="shared" si="184"/>
        <v>0.36923076923076925</v>
      </c>
    </row>
    <row r="125" spans="1:83" ht="19.5" thickBot="1">
      <c r="A125" s="302"/>
      <c r="B125" s="47" t="s">
        <v>140</v>
      </c>
      <c r="C125" s="82"/>
      <c r="D125" s="245">
        <f t="shared" si="126"/>
        <v>1080</v>
      </c>
      <c r="E125" s="166">
        <v>290</v>
      </c>
      <c r="F125" s="149">
        <f t="shared" si="242"/>
        <v>1010</v>
      </c>
      <c r="G125" s="146">
        <f t="shared" si="243"/>
        <v>1050</v>
      </c>
      <c r="H125" s="146">
        <f t="shared" si="244"/>
        <v>1080</v>
      </c>
      <c r="I125" s="146">
        <f t="shared" si="245"/>
        <v>1120</v>
      </c>
      <c r="J125" s="146">
        <f t="shared" si="246"/>
        <v>1160</v>
      </c>
      <c r="K125" s="146">
        <f t="shared" si="247"/>
        <v>1190</v>
      </c>
      <c r="L125" s="146">
        <f t="shared" si="248"/>
        <v>1230</v>
      </c>
      <c r="M125" s="146">
        <f t="shared" si="249"/>
        <v>1260</v>
      </c>
      <c r="N125" s="146">
        <f t="shared" si="250"/>
        <v>1300</v>
      </c>
      <c r="O125" s="53">
        <f t="shared" si="251"/>
        <v>1340</v>
      </c>
      <c r="P125" s="12">
        <f t="shared" si="241"/>
        <v>0</v>
      </c>
      <c r="S125" s="106"/>
      <c r="AG125" s="110">
        <v>287</v>
      </c>
      <c r="AH125" s="111">
        <f t="shared" si="252"/>
        <v>1.0396039603960396</v>
      </c>
      <c r="AI125" s="111">
        <f t="shared" si="253"/>
        <v>1.0285714285714285</v>
      </c>
      <c r="AJ125" s="111">
        <f t="shared" si="254"/>
        <v>1.037037037037037</v>
      </c>
      <c r="AK125" s="111">
        <f t="shared" si="255"/>
        <v>1.0357142857142858</v>
      </c>
      <c r="AL125" s="111">
        <f t="shared" si="256"/>
        <v>1.0258620689655173</v>
      </c>
      <c r="AM125" s="111">
        <f t="shared" si="257"/>
        <v>1.0336134453781514</v>
      </c>
      <c r="AN125" s="111">
        <f t="shared" si="258"/>
        <v>1.024390243902439</v>
      </c>
      <c r="AO125" s="111">
        <f t="shared" si="259"/>
        <v>1.0317460317460319</v>
      </c>
      <c r="AP125" s="111">
        <f t="shared" si="260"/>
        <v>1.0307692307692307</v>
      </c>
      <c r="AQ125" s="112">
        <f t="shared" si="161"/>
        <v>0.35999999999999993</v>
      </c>
      <c r="AR125" s="212">
        <f t="shared" si="261"/>
        <v>0.49999999999999994</v>
      </c>
      <c r="AS125" s="212">
        <v>0.72</v>
      </c>
      <c r="AU125" s="110">
        <f t="shared" si="162"/>
        <v>290</v>
      </c>
      <c r="AV125" s="110">
        <f t="shared" si="163"/>
        <v>1010</v>
      </c>
      <c r="AW125" s="110">
        <f t="shared" si="164"/>
        <v>1050</v>
      </c>
      <c r="AX125" s="110">
        <f t="shared" si="165"/>
        <v>1080</v>
      </c>
      <c r="AY125" s="110">
        <f t="shared" si="166"/>
        <v>1120</v>
      </c>
      <c r="AZ125" s="110">
        <f t="shared" si="167"/>
        <v>1160</v>
      </c>
      <c r="BA125" s="110">
        <f t="shared" si="168"/>
        <v>1190</v>
      </c>
      <c r="BB125" s="110">
        <f t="shared" si="169"/>
        <v>1230</v>
      </c>
      <c r="BC125" s="110">
        <f t="shared" si="170"/>
        <v>1260</v>
      </c>
      <c r="BD125" s="110">
        <f t="shared" si="171"/>
        <v>1300</v>
      </c>
      <c r="BE125" s="110">
        <f t="shared" si="172"/>
        <v>1340</v>
      </c>
      <c r="BF125" s="217">
        <v>690</v>
      </c>
      <c r="BG125" s="217">
        <f t="shared" si="173"/>
        <v>1080</v>
      </c>
      <c r="BH125" s="218">
        <f t="shared" si="174"/>
        <v>0.56521739130434789</v>
      </c>
      <c r="BI125" s="215">
        <f t="shared" si="262"/>
        <v>444.94546153846147</v>
      </c>
      <c r="BJ125" s="216">
        <f t="shared" si="175"/>
        <v>635.05453846153853</v>
      </c>
      <c r="BK125" s="202">
        <v>0.98</v>
      </c>
      <c r="BL125" s="254">
        <f t="shared" si="176"/>
        <v>431.2</v>
      </c>
      <c r="BM125" s="202">
        <v>0.43384615384615383</v>
      </c>
      <c r="BN125" s="255">
        <f t="shared" si="160"/>
        <v>52.061538461538461</v>
      </c>
      <c r="BO125" s="203">
        <v>6.01</v>
      </c>
      <c r="BP125" s="221">
        <f t="shared" si="177"/>
        <v>19.832999999999998</v>
      </c>
      <c r="BQ125" s="176"/>
      <c r="BR125" s="222">
        <f t="shared" si="178"/>
        <v>0</v>
      </c>
      <c r="BS125" s="176">
        <v>0.5</v>
      </c>
      <c r="BT125" s="222">
        <f t="shared" si="179"/>
        <v>37.5</v>
      </c>
      <c r="BU125" s="197">
        <v>70</v>
      </c>
      <c r="BV125" s="180">
        <v>2</v>
      </c>
      <c r="BW125" s="225">
        <f t="shared" si="180"/>
        <v>24.46</v>
      </c>
      <c r="BX125" s="180"/>
      <c r="BY125" s="225">
        <f t="shared" si="207"/>
        <v>0</v>
      </c>
      <c r="BZ125" s="180"/>
      <c r="CA125" s="225">
        <f t="shared" si="182"/>
        <v>0</v>
      </c>
      <c r="CB125" s="180"/>
      <c r="CC125" s="225">
        <f t="shared" si="183"/>
        <v>0</v>
      </c>
      <c r="CE125" s="12">
        <f t="shared" si="184"/>
        <v>0.40047337278106504</v>
      </c>
    </row>
    <row r="126" spans="1:83" ht="12.75" customHeight="1" thickBot="1">
      <c r="A126" s="302"/>
      <c r="B126" s="47" t="s">
        <v>141</v>
      </c>
      <c r="C126" s="82"/>
      <c r="D126" s="245">
        <f t="shared" si="126"/>
        <v>1130</v>
      </c>
      <c r="E126" s="166">
        <v>320</v>
      </c>
      <c r="F126" s="149">
        <f t="shared" si="242"/>
        <v>1110</v>
      </c>
      <c r="G126" s="146">
        <f t="shared" si="243"/>
        <v>1150</v>
      </c>
      <c r="H126" s="146">
        <f t="shared" si="244"/>
        <v>1190</v>
      </c>
      <c r="I126" s="146">
        <f t="shared" si="245"/>
        <v>1230</v>
      </c>
      <c r="J126" s="146">
        <f t="shared" si="246"/>
        <v>1270</v>
      </c>
      <c r="K126" s="146">
        <f t="shared" si="247"/>
        <v>1310</v>
      </c>
      <c r="L126" s="146">
        <f t="shared" si="248"/>
        <v>1350</v>
      </c>
      <c r="M126" s="146">
        <f t="shared" si="249"/>
        <v>1390</v>
      </c>
      <c r="N126" s="146">
        <f t="shared" si="250"/>
        <v>1430</v>
      </c>
      <c r="O126" s="53">
        <f t="shared" si="251"/>
        <v>1470</v>
      </c>
      <c r="P126" s="12">
        <f t="shared" si="241"/>
        <v>0</v>
      </c>
      <c r="S126" s="106"/>
      <c r="AG126" s="110">
        <v>288</v>
      </c>
      <c r="AH126" s="111">
        <f t="shared" si="252"/>
        <v>1.0360360360360361</v>
      </c>
      <c r="AI126" s="111">
        <f t="shared" si="253"/>
        <v>1.0347826086956522</v>
      </c>
      <c r="AJ126" s="111">
        <f t="shared" si="254"/>
        <v>1.0336134453781514</v>
      </c>
      <c r="AK126" s="111">
        <f t="shared" si="255"/>
        <v>1.032520325203252</v>
      </c>
      <c r="AL126" s="111">
        <f t="shared" si="256"/>
        <v>1.0314960629921259</v>
      </c>
      <c r="AM126" s="111">
        <f t="shared" si="257"/>
        <v>1.0305343511450382</v>
      </c>
      <c r="AN126" s="111">
        <f t="shared" si="258"/>
        <v>1.0296296296296297</v>
      </c>
      <c r="AO126" s="111">
        <f t="shared" si="259"/>
        <v>1.0287769784172662</v>
      </c>
      <c r="AP126" s="111">
        <f t="shared" si="260"/>
        <v>1.0279720279720279</v>
      </c>
      <c r="AQ126" s="112">
        <f t="shared" si="161"/>
        <v>0.39599999999999996</v>
      </c>
      <c r="AR126" s="212">
        <f t="shared" si="261"/>
        <v>0.54999999999999993</v>
      </c>
      <c r="AS126" s="212">
        <v>0.72</v>
      </c>
      <c r="AU126" s="110">
        <f t="shared" si="162"/>
        <v>320</v>
      </c>
      <c r="AV126" s="110">
        <f t="shared" si="163"/>
        <v>1110</v>
      </c>
      <c r="AW126" s="110">
        <f t="shared" si="164"/>
        <v>1150</v>
      </c>
      <c r="AX126" s="110">
        <f t="shared" si="165"/>
        <v>1190</v>
      </c>
      <c r="AY126" s="110">
        <f t="shared" si="166"/>
        <v>1230</v>
      </c>
      <c r="AZ126" s="110">
        <f t="shared" si="167"/>
        <v>1270</v>
      </c>
      <c r="BA126" s="110">
        <f t="shared" si="168"/>
        <v>1310</v>
      </c>
      <c r="BB126" s="110">
        <f t="shared" si="169"/>
        <v>1350</v>
      </c>
      <c r="BC126" s="110">
        <f t="shared" si="170"/>
        <v>1390</v>
      </c>
      <c r="BD126" s="110">
        <f t="shared" si="171"/>
        <v>1430</v>
      </c>
      <c r="BE126" s="110">
        <f t="shared" si="172"/>
        <v>1470</v>
      </c>
      <c r="BF126" s="217">
        <v>730</v>
      </c>
      <c r="BG126" s="217">
        <f t="shared" si="173"/>
        <v>1130</v>
      </c>
      <c r="BH126" s="218">
        <f t="shared" si="174"/>
        <v>0.54794520547945202</v>
      </c>
      <c r="BI126" s="215">
        <f t="shared" si="262"/>
        <v>470.85</v>
      </c>
      <c r="BJ126" s="216">
        <f t="shared" si="175"/>
        <v>659.15</v>
      </c>
      <c r="BK126" s="202">
        <v>1.02</v>
      </c>
      <c r="BL126" s="254">
        <f t="shared" si="176"/>
        <v>448.8</v>
      </c>
      <c r="BM126" s="202">
        <v>0.48</v>
      </c>
      <c r="BN126" s="255">
        <f t="shared" si="160"/>
        <v>57.599999999999994</v>
      </c>
      <c r="BO126" s="203">
        <v>6.3</v>
      </c>
      <c r="BP126" s="222">
        <f t="shared" si="177"/>
        <v>20.79</v>
      </c>
      <c r="BQ126" s="176"/>
      <c r="BR126" s="222">
        <f t="shared" si="178"/>
        <v>0</v>
      </c>
      <c r="BS126" s="176">
        <v>0.5</v>
      </c>
      <c r="BT126" s="222">
        <f t="shared" si="179"/>
        <v>37.5</v>
      </c>
      <c r="BU126" s="197">
        <v>70</v>
      </c>
      <c r="BV126" s="180">
        <v>2</v>
      </c>
      <c r="BW126" s="225">
        <f t="shared" si="180"/>
        <v>24.46</v>
      </c>
      <c r="BX126" s="180"/>
      <c r="BY126" s="225">
        <f t="shared" si="207"/>
        <v>0</v>
      </c>
      <c r="BZ126" s="180"/>
      <c r="CA126" s="225">
        <f t="shared" si="182"/>
        <v>0</v>
      </c>
      <c r="CB126" s="180"/>
      <c r="CC126" s="226">
        <f t="shared" si="183"/>
        <v>0</v>
      </c>
      <c r="CE126" s="12">
        <f t="shared" si="184"/>
        <v>0.44307692307692303</v>
      </c>
    </row>
    <row r="127" spans="1:83" ht="12.75" customHeight="1" thickBot="1">
      <c r="A127" s="304"/>
      <c r="B127" s="48" t="s">
        <v>142</v>
      </c>
      <c r="C127" s="83"/>
      <c r="D127" s="246">
        <f t="shared" si="126"/>
        <v>1180</v>
      </c>
      <c r="E127" s="167">
        <v>350</v>
      </c>
      <c r="F127" s="150">
        <f t="shared" si="242"/>
        <v>1210</v>
      </c>
      <c r="G127" s="65">
        <f t="shared" si="243"/>
        <v>1260</v>
      </c>
      <c r="H127" s="65">
        <f t="shared" si="244"/>
        <v>1300</v>
      </c>
      <c r="I127" s="65">
        <f t="shared" si="245"/>
        <v>1340</v>
      </c>
      <c r="J127" s="65">
        <f t="shared" si="246"/>
        <v>1390</v>
      </c>
      <c r="K127" s="65">
        <f t="shared" si="247"/>
        <v>1430</v>
      </c>
      <c r="L127" s="65">
        <f t="shared" si="248"/>
        <v>1470</v>
      </c>
      <c r="M127" s="65">
        <f t="shared" si="249"/>
        <v>1520</v>
      </c>
      <c r="N127" s="65">
        <f t="shared" si="250"/>
        <v>1560</v>
      </c>
      <c r="O127" s="151">
        <f t="shared" si="251"/>
        <v>1600</v>
      </c>
      <c r="P127" s="12">
        <f t="shared" si="241"/>
        <v>0</v>
      </c>
      <c r="S127" s="106"/>
      <c r="AG127" s="110">
        <v>289</v>
      </c>
      <c r="AH127" s="111">
        <f t="shared" si="252"/>
        <v>1.0413223140495869</v>
      </c>
      <c r="AI127" s="111">
        <f t="shared" si="253"/>
        <v>1.0317460317460319</v>
      </c>
      <c r="AJ127" s="111">
        <f t="shared" si="254"/>
        <v>1.0307692307692307</v>
      </c>
      <c r="AK127" s="111">
        <f t="shared" si="255"/>
        <v>1.0373134328358209</v>
      </c>
      <c r="AL127" s="111">
        <f t="shared" si="256"/>
        <v>1.0287769784172662</v>
      </c>
      <c r="AM127" s="111">
        <f t="shared" si="257"/>
        <v>1.0279720279720279</v>
      </c>
      <c r="AN127" s="111">
        <f t="shared" si="258"/>
        <v>1.0340136054421769</v>
      </c>
      <c r="AO127" s="111">
        <f t="shared" si="259"/>
        <v>1.0263157894736843</v>
      </c>
      <c r="AP127" s="111">
        <f t="shared" si="260"/>
        <v>1.0256410256410255</v>
      </c>
      <c r="AQ127" s="112">
        <f t="shared" si="161"/>
        <v>0.432</v>
      </c>
      <c r="AR127" s="212">
        <f t="shared" si="261"/>
        <v>0.6</v>
      </c>
      <c r="AS127" s="212">
        <v>0.72</v>
      </c>
      <c r="AU127" s="110">
        <f t="shared" si="162"/>
        <v>340</v>
      </c>
      <c r="AV127" s="110">
        <f t="shared" si="163"/>
        <v>1210</v>
      </c>
      <c r="AW127" s="110">
        <f t="shared" si="164"/>
        <v>1260</v>
      </c>
      <c r="AX127" s="110">
        <f t="shared" si="165"/>
        <v>1300</v>
      </c>
      <c r="AY127" s="110">
        <f t="shared" si="166"/>
        <v>1340</v>
      </c>
      <c r="AZ127" s="110">
        <f t="shared" si="167"/>
        <v>1390</v>
      </c>
      <c r="BA127" s="110">
        <f t="shared" si="168"/>
        <v>1430</v>
      </c>
      <c r="BB127" s="110">
        <f t="shared" si="169"/>
        <v>1470</v>
      </c>
      <c r="BC127" s="110">
        <f t="shared" si="170"/>
        <v>1520</v>
      </c>
      <c r="BD127" s="110">
        <f t="shared" si="171"/>
        <v>1560</v>
      </c>
      <c r="BE127" s="110">
        <f t="shared" si="172"/>
        <v>1600</v>
      </c>
      <c r="BF127" s="217">
        <v>760</v>
      </c>
      <c r="BG127" s="217">
        <f t="shared" si="173"/>
        <v>1180</v>
      </c>
      <c r="BH127" s="218">
        <f t="shared" si="174"/>
        <v>0.55263157894736836</v>
      </c>
      <c r="BI127" s="215">
        <f t="shared" si="262"/>
        <v>488.9899999999999</v>
      </c>
      <c r="BJ127" s="216">
        <f t="shared" si="175"/>
        <v>691.0100000000001</v>
      </c>
      <c r="BK127" s="202">
        <v>1.08</v>
      </c>
      <c r="BL127" s="254">
        <f t="shared" si="176"/>
        <v>475.20000000000005</v>
      </c>
      <c r="BM127" s="202">
        <v>0.52</v>
      </c>
      <c r="BN127" s="255">
        <f t="shared" si="160"/>
        <v>62.400000000000006</v>
      </c>
      <c r="BO127" s="203">
        <v>6.5</v>
      </c>
      <c r="BP127" s="222">
        <f t="shared" si="177"/>
        <v>21.45</v>
      </c>
      <c r="BQ127" s="176"/>
      <c r="BR127" s="222">
        <f t="shared" si="178"/>
        <v>0</v>
      </c>
      <c r="BS127" s="176">
        <v>0.5</v>
      </c>
      <c r="BT127" s="222">
        <f t="shared" si="179"/>
        <v>37.5</v>
      </c>
      <c r="BU127" s="197">
        <v>70</v>
      </c>
      <c r="BV127" s="180">
        <v>2</v>
      </c>
      <c r="BW127" s="225">
        <f t="shared" si="180"/>
        <v>24.46</v>
      </c>
      <c r="BX127" s="180"/>
      <c r="BY127" s="225">
        <f t="shared" si="207"/>
        <v>0</v>
      </c>
      <c r="BZ127" s="180"/>
      <c r="CA127" s="225">
        <f t="shared" si="182"/>
        <v>0</v>
      </c>
      <c r="CB127" s="180"/>
      <c r="CC127" s="224">
        <f t="shared" si="183"/>
        <v>0</v>
      </c>
      <c r="CE127" s="12">
        <f t="shared" si="184"/>
        <v>0.48</v>
      </c>
    </row>
    <row r="128" spans="1:83" ht="18.75" customHeight="1" thickBot="1">
      <c r="A128" s="301"/>
      <c r="B128" s="46" t="s">
        <v>143</v>
      </c>
      <c r="C128" s="81"/>
      <c r="D128" s="244">
        <f t="shared" si="126"/>
        <v>1220</v>
      </c>
      <c r="E128" s="49">
        <v>350</v>
      </c>
      <c r="F128" s="152">
        <f t="shared" ref="F128:F154" si="263">AV128</f>
        <v>1210</v>
      </c>
      <c r="G128" s="153">
        <f t="shared" ref="G128:G154" si="264">AW128</f>
        <v>1260</v>
      </c>
      <c r="H128" s="153">
        <f t="shared" ref="H128:H154" si="265">AX128</f>
        <v>1300</v>
      </c>
      <c r="I128" s="153">
        <f t="shared" ref="I128:I154" si="266">AY128</f>
        <v>1340</v>
      </c>
      <c r="J128" s="153">
        <f t="shared" ref="J128:J154" si="267">AZ128</f>
        <v>1390</v>
      </c>
      <c r="K128" s="153">
        <f t="shared" ref="K128:K154" si="268">BA128</f>
        <v>1430</v>
      </c>
      <c r="L128" s="153">
        <f t="shared" ref="L128:L154" si="269">BB128</f>
        <v>1470</v>
      </c>
      <c r="M128" s="153">
        <f t="shared" ref="M128:M154" si="270">BC128</f>
        <v>1520</v>
      </c>
      <c r="N128" s="153">
        <f t="shared" ref="N128:N154" si="271">BD128</f>
        <v>1560</v>
      </c>
      <c r="O128" s="154">
        <f t="shared" ref="O128:O154" si="272">BE128</f>
        <v>1600</v>
      </c>
      <c r="P128" s="12">
        <f t="shared" si="241"/>
        <v>0</v>
      </c>
      <c r="S128" s="106"/>
      <c r="AG128" s="110">
        <v>290</v>
      </c>
      <c r="AH128" s="111">
        <f t="shared" si="252"/>
        <v>1.0413223140495869</v>
      </c>
      <c r="AI128" s="111">
        <f t="shared" si="253"/>
        <v>1.0317460317460319</v>
      </c>
      <c r="AJ128" s="111">
        <f t="shared" si="254"/>
        <v>1.0307692307692307</v>
      </c>
      <c r="AK128" s="111">
        <f t="shared" si="255"/>
        <v>1.0373134328358209</v>
      </c>
      <c r="AL128" s="111">
        <f t="shared" si="256"/>
        <v>1.0287769784172662</v>
      </c>
      <c r="AM128" s="111">
        <f t="shared" si="257"/>
        <v>1.0279720279720279</v>
      </c>
      <c r="AN128" s="111">
        <f t="shared" si="258"/>
        <v>1.0340136054421769</v>
      </c>
      <c r="AO128" s="111">
        <f t="shared" si="259"/>
        <v>1.0263157894736843</v>
      </c>
      <c r="AP128" s="111">
        <f t="shared" si="260"/>
        <v>1.0256410256410255</v>
      </c>
      <c r="AQ128" s="112">
        <f t="shared" si="161"/>
        <v>0.432</v>
      </c>
      <c r="AR128" s="212">
        <v>0.6</v>
      </c>
      <c r="AS128" s="212">
        <v>0.72</v>
      </c>
      <c r="AU128" s="110">
        <f t="shared" si="162"/>
        <v>340</v>
      </c>
      <c r="AV128" s="110">
        <f t="shared" si="163"/>
        <v>1210</v>
      </c>
      <c r="AW128" s="110">
        <f t="shared" si="164"/>
        <v>1260</v>
      </c>
      <c r="AX128" s="110">
        <f t="shared" si="165"/>
        <v>1300</v>
      </c>
      <c r="AY128" s="110">
        <f t="shared" si="166"/>
        <v>1340</v>
      </c>
      <c r="AZ128" s="110">
        <f t="shared" si="167"/>
        <v>1390</v>
      </c>
      <c r="BA128" s="110">
        <f t="shared" si="168"/>
        <v>1430</v>
      </c>
      <c r="BB128" s="110">
        <f t="shared" si="169"/>
        <v>1470</v>
      </c>
      <c r="BC128" s="110">
        <f t="shared" si="170"/>
        <v>1520</v>
      </c>
      <c r="BD128" s="110">
        <f t="shared" si="171"/>
        <v>1560</v>
      </c>
      <c r="BE128" s="110">
        <f t="shared" si="172"/>
        <v>1600</v>
      </c>
      <c r="BF128" s="217">
        <v>770</v>
      </c>
      <c r="BG128" s="217">
        <f t="shared" si="173"/>
        <v>1220</v>
      </c>
      <c r="BH128" s="218">
        <f t="shared" si="174"/>
        <v>0.5844155844155845</v>
      </c>
      <c r="BI128" s="215">
        <f t="shared" si="262"/>
        <v>504.53</v>
      </c>
      <c r="BJ128" s="216">
        <f t="shared" si="175"/>
        <v>715.47</v>
      </c>
      <c r="BK128" s="202">
        <v>1.08</v>
      </c>
      <c r="BL128" s="254">
        <f t="shared" ref="BL128" si="273">BK128*$BL$25</f>
        <v>475.20000000000005</v>
      </c>
      <c r="BM128" s="202">
        <v>0.52</v>
      </c>
      <c r="BN128" s="255">
        <f t="shared" ref="BN128" si="274">$BN$25*BM128</f>
        <v>62.400000000000006</v>
      </c>
      <c r="BO128" s="203">
        <v>6.5</v>
      </c>
      <c r="BP128" s="222">
        <f t="shared" si="177"/>
        <v>21.45</v>
      </c>
      <c r="BQ128" s="176"/>
      <c r="BR128" s="222">
        <f t="shared" si="178"/>
        <v>0</v>
      </c>
      <c r="BS128" s="176">
        <v>0.5</v>
      </c>
      <c r="BT128" s="222">
        <f t="shared" si="179"/>
        <v>37.5</v>
      </c>
      <c r="BU128" s="197">
        <v>70</v>
      </c>
      <c r="BV128" s="180">
        <v>4</v>
      </c>
      <c r="BW128" s="226">
        <f t="shared" si="180"/>
        <v>48.92</v>
      </c>
      <c r="BX128" s="180"/>
      <c r="BY128" s="225">
        <f t="shared" si="207"/>
        <v>0</v>
      </c>
      <c r="BZ128" s="180"/>
      <c r="CA128" s="225">
        <f t="shared" si="182"/>
        <v>0</v>
      </c>
      <c r="CB128" s="180"/>
      <c r="CC128" s="225">
        <f t="shared" si="183"/>
        <v>0</v>
      </c>
      <c r="CE128" s="12">
        <f t="shared" si="184"/>
        <v>0.48</v>
      </c>
    </row>
    <row r="129" spans="1:83" ht="12.75" customHeight="1" thickBot="1">
      <c r="A129" s="302"/>
      <c r="B129" s="47" t="s">
        <v>144</v>
      </c>
      <c r="C129" s="82"/>
      <c r="D129" s="245">
        <f t="shared" si="126"/>
        <v>1270</v>
      </c>
      <c r="E129" s="52">
        <v>380</v>
      </c>
      <c r="F129" s="155">
        <f t="shared" si="263"/>
        <v>1320</v>
      </c>
      <c r="G129" s="156">
        <f t="shared" si="264"/>
        <v>1360</v>
      </c>
      <c r="H129" s="156">
        <f t="shared" si="265"/>
        <v>1410</v>
      </c>
      <c r="I129" s="156">
        <f t="shared" si="266"/>
        <v>1460</v>
      </c>
      <c r="J129" s="156">
        <f t="shared" si="267"/>
        <v>1500</v>
      </c>
      <c r="K129" s="156">
        <f t="shared" si="268"/>
        <v>1550</v>
      </c>
      <c r="L129" s="156">
        <f t="shared" si="269"/>
        <v>1600</v>
      </c>
      <c r="M129" s="156">
        <f t="shared" si="270"/>
        <v>1640</v>
      </c>
      <c r="N129" s="156">
        <f t="shared" si="271"/>
        <v>1690</v>
      </c>
      <c r="O129" s="157">
        <f t="shared" si="272"/>
        <v>1740</v>
      </c>
      <c r="P129" s="12">
        <f t="shared" si="241"/>
        <v>0</v>
      </c>
      <c r="S129" s="106"/>
      <c r="AG129" s="110">
        <v>291</v>
      </c>
      <c r="AH129" s="111">
        <f t="shared" si="252"/>
        <v>1.0303030303030303</v>
      </c>
      <c r="AI129" s="111">
        <f t="shared" si="253"/>
        <v>1.036764705882353</v>
      </c>
      <c r="AJ129" s="111">
        <f t="shared" si="254"/>
        <v>1.0354609929078014</v>
      </c>
      <c r="AK129" s="111">
        <f t="shared" si="255"/>
        <v>1.0273972602739727</v>
      </c>
      <c r="AL129" s="111">
        <f t="shared" si="256"/>
        <v>1.0333333333333334</v>
      </c>
      <c r="AM129" s="111">
        <f t="shared" si="257"/>
        <v>1.032258064516129</v>
      </c>
      <c r="AN129" s="111">
        <f t="shared" si="258"/>
        <v>1.0249999999999999</v>
      </c>
      <c r="AO129" s="111">
        <f t="shared" si="259"/>
        <v>1.0304878048780488</v>
      </c>
      <c r="AP129" s="111">
        <f t="shared" si="260"/>
        <v>1.029585798816568</v>
      </c>
      <c r="AQ129" s="112">
        <f t="shared" si="161"/>
        <v>0.46799999999999997</v>
      </c>
      <c r="AR129" s="212">
        <f t="shared" si="261"/>
        <v>0.65</v>
      </c>
      <c r="AS129" s="212">
        <v>0.72</v>
      </c>
      <c r="AU129" s="110">
        <f t="shared" si="162"/>
        <v>370</v>
      </c>
      <c r="AV129" s="110">
        <f t="shared" si="163"/>
        <v>1320</v>
      </c>
      <c r="AW129" s="110">
        <f t="shared" si="164"/>
        <v>1360</v>
      </c>
      <c r="AX129" s="110">
        <f t="shared" si="165"/>
        <v>1410</v>
      </c>
      <c r="AY129" s="110">
        <f t="shared" si="166"/>
        <v>1460</v>
      </c>
      <c r="AZ129" s="110">
        <f t="shared" si="167"/>
        <v>1500</v>
      </c>
      <c r="BA129" s="110">
        <f t="shared" si="168"/>
        <v>1550</v>
      </c>
      <c r="BB129" s="110">
        <f t="shared" si="169"/>
        <v>1600</v>
      </c>
      <c r="BC129" s="110">
        <f t="shared" si="170"/>
        <v>1640</v>
      </c>
      <c r="BD129" s="110">
        <f t="shared" si="171"/>
        <v>1690</v>
      </c>
      <c r="BE129" s="110">
        <f t="shared" si="172"/>
        <v>1740</v>
      </c>
      <c r="BF129" s="217">
        <v>820</v>
      </c>
      <c r="BG129" s="217">
        <f t="shared" si="173"/>
        <v>1270</v>
      </c>
      <c r="BH129" s="218">
        <f t="shared" si="174"/>
        <v>0.54878048780487809</v>
      </c>
      <c r="BI129" s="215">
        <f t="shared" si="262"/>
        <v>525.54000000000008</v>
      </c>
      <c r="BJ129" s="216">
        <f t="shared" si="175"/>
        <v>744.45999999999992</v>
      </c>
      <c r="BK129" s="202">
        <v>1.1299999999999999</v>
      </c>
      <c r="BL129" s="254">
        <f t="shared" si="176"/>
        <v>497.19999999999993</v>
      </c>
      <c r="BM129" s="202">
        <v>0.56999999999999995</v>
      </c>
      <c r="BN129" s="255">
        <f t="shared" si="160"/>
        <v>68.399999999999991</v>
      </c>
      <c r="BO129" s="203">
        <v>6.8</v>
      </c>
      <c r="BP129" s="222">
        <f t="shared" si="177"/>
        <v>22.439999999999998</v>
      </c>
      <c r="BQ129" s="176"/>
      <c r="BR129" s="222">
        <f t="shared" si="178"/>
        <v>0</v>
      </c>
      <c r="BS129" s="176">
        <v>0.5</v>
      </c>
      <c r="BT129" s="222">
        <f t="shared" si="179"/>
        <v>37.5</v>
      </c>
      <c r="BU129" s="197">
        <v>70</v>
      </c>
      <c r="BV129" s="180">
        <v>4</v>
      </c>
      <c r="BW129" s="224">
        <f t="shared" si="180"/>
        <v>48.92</v>
      </c>
      <c r="BX129" s="180"/>
      <c r="BY129" s="225">
        <f t="shared" si="207"/>
        <v>0</v>
      </c>
      <c r="BZ129" s="180"/>
      <c r="CA129" s="225">
        <f t="shared" si="182"/>
        <v>0</v>
      </c>
      <c r="CB129" s="180"/>
      <c r="CC129" s="225">
        <f t="shared" si="183"/>
        <v>0</v>
      </c>
      <c r="CE129" s="12">
        <f t="shared" si="184"/>
        <v>0.52615384615384608</v>
      </c>
    </row>
    <row r="130" spans="1:83" ht="12.75" customHeight="1" thickBot="1">
      <c r="A130" s="302"/>
      <c r="B130" s="47" t="s">
        <v>145</v>
      </c>
      <c r="C130" s="82"/>
      <c r="D130" s="245">
        <f t="shared" si="126"/>
        <v>1320</v>
      </c>
      <c r="E130" s="52">
        <v>400</v>
      </c>
      <c r="F130" s="155">
        <f t="shared" si="263"/>
        <v>1420</v>
      </c>
      <c r="G130" s="156">
        <f t="shared" si="264"/>
        <v>1470</v>
      </c>
      <c r="H130" s="156">
        <f t="shared" si="265"/>
        <v>1520</v>
      </c>
      <c r="I130" s="156">
        <f t="shared" si="266"/>
        <v>1570</v>
      </c>
      <c r="J130" s="156">
        <f t="shared" si="267"/>
        <v>1620</v>
      </c>
      <c r="K130" s="156">
        <f t="shared" si="268"/>
        <v>1670</v>
      </c>
      <c r="L130" s="156">
        <f t="shared" si="269"/>
        <v>1720</v>
      </c>
      <c r="M130" s="156">
        <f t="shared" si="270"/>
        <v>1770</v>
      </c>
      <c r="N130" s="156">
        <f t="shared" si="271"/>
        <v>1820</v>
      </c>
      <c r="O130" s="157">
        <f t="shared" si="272"/>
        <v>1870</v>
      </c>
      <c r="P130" s="12">
        <f t="shared" si="241"/>
        <v>0</v>
      </c>
      <c r="S130" s="106"/>
      <c r="AG130" s="110">
        <v>292</v>
      </c>
      <c r="AH130" s="111">
        <f t="shared" si="252"/>
        <v>1.0352112676056338</v>
      </c>
      <c r="AI130" s="111">
        <f t="shared" si="253"/>
        <v>1.0340136054421769</v>
      </c>
      <c r="AJ130" s="111">
        <f t="shared" si="254"/>
        <v>1.0328947368421053</v>
      </c>
      <c r="AK130" s="111">
        <f t="shared" si="255"/>
        <v>1.0318471337579618</v>
      </c>
      <c r="AL130" s="111">
        <f t="shared" si="256"/>
        <v>1.0308641975308641</v>
      </c>
      <c r="AM130" s="111">
        <f t="shared" si="257"/>
        <v>1.0299401197604789</v>
      </c>
      <c r="AN130" s="111">
        <f t="shared" si="258"/>
        <v>1.0290697674418605</v>
      </c>
      <c r="AO130" s="111">
        <f t="shared" si="259"/>
        <v>1.0282485875706215</v>
      </c>
      <c r="AP130" s="111">
        <f t="shared" si="260"/>
        <v>1.0274725274725274</v>
      </c>
      <c r="AQ130" s="112">
        <f t="shared" si="161"/>
        <v>0.504</v>
      </c>
      <c r="AR130" s="212">
        <f t="shared" si="261"/>
        <v>0.70000000000000007</v>
      </c>
      <c r="AS130" s="212">
        <v>0.72</v>
      </c>
      <c r="AU130" s="110">
        <f t="shared" si="162"/>
        <v>400</v>
      </c>
      <c r="AV130" s="110">
        <f t="shared" si="163"/>
        <v>1420</v>
      </c>
      <c r="AW130" s="110">
        <f t="shared" si="164"/>
        <v>1470</v>
      </c>
      <c r="AX130" s="110">
        <f t="shared" si="165"/>
        <v>1520</v>
      </c>
      <c r="AY130" s="110">
        <f t="shared" si="166"/>
        <v>1570</v>
      </c>
      <c r="AZ130" s="110">
        <f t="shared" si="167"/>
        <v>1620</v>
      </c>
      <c r="BA130" s="110">
        <f t="shared" si="168"/>
        <v>1670</v>
      </c>
      <c r="BB130" s="110">
        <f t="shared" si="169"/>
        <v>1720</v>
      </c>
      <c r="BC130" s="110">
        <f t="shared" si="170"/>
        <v>1770</v>
      </c>
      <c r="BD130" s="110">
        <f t="shared" si="171"/>
        <v>1820</v>
      </c>
      <c r="BE130" s="110">
        <f t="shared" si="172"/>
        <v>1870</v>
      </c>
      <c r="BF130" s="217">
        <v>840</v>
      </c>
      <c r="BG130" s="217">
        <f t="shared" si="173"/>
        <v>1320</v>
      </c>
      <c r="BH130" s="218">
        <f t="shared" si="174"/>
        <v>0.5714285714285714</v>
      </c>
      <c r="BI130" s="215">
        <f t="shared" si="262"/>
        <v>549.28000000000009</v>
      </c>
      <c r="BJ130" s="216">
        <f t="shared" si="175"/>
        <v>770.71999999999991</v>
      </c>
      <c r="BK130" s="202">
        <v>1.18</v>
      </c>
      <c r="BL130" s="254">
        <f t="shared" si="176"/>
        <v>519.19999999999993</v>
      </c>
      <c r="BM130" s="202">
        <v>0.6</v>
      </c>
      <c r="BN130" s="255">
        <f t="shared" si="160"/>
        <v>72</v>
      </c>
      <c r="BO130" s="203">
        <v>7</v>
      </c>
      <c r="BP130" s="222">
        <f t="shared" si="177"/>
        <v>23.099999999999998</v>
      </c>
      <c r="BQ130" s="176"/>
      <c r="BR130" s="222">
        <f t="shared" si="178"/>
        <v>0</v>
      </c>
      <c r="BS130" s="176">
        <v>0.5</v>
      </c>
      <c r="BT130" s="222">
        <f t="shared" si="179"/>
        <v>37.5</v>
      </c>
      <c r="BU130" s="197">
        <v>70</v>
      </c>
      <c r="BV130" s="180">
        <v>4</v>
      </c>
      <c r="BW130" s="225">
        <f t="shared" si="180"/>
        <v>48.92</v>
      </c>
      <c r="BX130" s="180"/>
      <c r="BY130" s="225">
        <f t="shared" si="207"/>
        <v>0</v>
      </c>
      <c r="BZ130" s="180"/>
      <c r="CA130" s="225">
        <f t="shared" si="182"/>
        <v>0</v>
      </c>
      <c r="CB130" s="180"/>
      <c r="CC130" s="225">
        <f t="shared" si="183"/>
        <v>0</v>
      </c>
      <c r="CE130" s="12">
        <f t="shared" si="184"/>
        <v>0.55384615384615377</v>
      </c>
    </row>
    <row r="131" spans="1:83" ht="18.75" customHeight="1" thickBot="1">
      <c r="A131" s="302"/>
      <c r="B131" s="47" t="s">
        <v>146</v>
      </c>
      <c r="C131" s="82"/>
      <c r="D131" s="245">
        <f t="shared" si="126"/>
        <v>1360</v>
      </c>
      <c r="E131" s="52">
        <v>430</v>
      </c>
      <c r="F131" s="155">
        <f t="shared" si="263"/>
        <v>1520</v>
      </c>
      <c r="G131" s="156">
        <f t="shared" si="264"/>
        <v>1570</v>
      </c>
      <c r="H131" s="156">
        <f t="shared" si="265"/>
        <v>1620</v>
      </c>
      <c r="I131" s="156">
        <f t="shared" si="266"/>
        <v>1680</v>
      </c>
      <c r="J131" s="156">
        <f t="shared" si="267"/>
        <v>1730</v>
      </c>
      <c r="K131" s="156">
        <f t="shared" si="268"/>
        <v>1790</v>
      </c>
      <c r="L131" s="156">
        <f t="shared" si="269"/>
        <v>1840</v>
      </c>
      <c r="M131" s="156">
        <f t="shared" si="270"/>
        <v>1890</v>
      </c>
      <c r="N131" s="156">
        <f t="shared" si="271"/>
        <v>1950</v>
      </c>
      <c r="O131" s="157">
        <f t="shared" si="272"/>
        <v>2000</v>
      </c>
      <c r="P131" s="12">
        <f t="shared" si="241"/>
        <v>0</v>
      </c>
      <c r="S131" s="106"/>
      <c r="AG131" s="110">
        <v>293</v>
      </c>
      <c r="AH131" s="111">
        <f t="shared" si="252"/>
        <v>1.0328947368421053</v>
      </c>
      <c r="AI131" s="111">
        <f t="shared" si="253"/>
        <v>1.0318471337579618</v>
      </c>
      <c r="AJ131" s="111">
        <f t="shared" si="254"/>
        <v>1.037037037037037</v>
      </c>
      <c r="AK131" s="111">
        <f t="shared" si="255"/>
        <v>1.0297619047619047</v>
      </c>
      <c r="AL131" s="111">
        <f t="shared" si="256"/>
        <v>1.0346820809248556</v>
      </c>
      <c r="AM131" s="111">
        <f t="shared" si="257"/>
        <v>1.0279329608938548</v>
      </c>
      <c r="AN131" s="111">
        <f t="shared" si="258"/>
        <v>1.0271739130434783</v>
      </c>
      <c r="AO131" s="111">
        <f t="shared" si="259"/>
        <v>1.0317460317460319</v>
      </c>
      <c r="AP131" s="111">
        <f t="shared" si="260"/>
        <v>1.0256410256410255</v>
      </c>
      <c r="AQ131" s="112">
        <f t="shared" si="161"/>
        <v>0.54</v>
      </c>
      <c r="AR131" s="212">
        <f t="shared" si="261"/>
        <v>0.75000000000000011</v>
      </c>
      <c r="AS131" s="212">
        <v>0.72</v>
      </c>
      <c r="AU131" s="110">
        <f t="shared" si="162"/>
        <v>420</v>
      </c>
      <c r="AV131" s="110">
        <f t="shared" si="163"/>
        <v>1520</v>
      </c>
      <c r="AW131" s="110">
        <f t="shared" si="164"/>
        <v>1570</v>
      </c>
      <c r="AX131" s="110">
        <f t="shared" si="165"/>
        <v>1620</v>
      </c>
      <c r="AY131" s="110">
        <f t="shared" si="166"/>
        <v>1680</v>
      </c>
      <c r="AZ131" s="110">
        <f t="shared" si="167"/>
        <v>1730</v>
      </c>
      <c r="BA131" s="110">
        <f t="shared" si="168"/>
        <v>1790</v>
      </c>
      <c r="BB131" s="110">
        <f t="shared" si="169"/>
        <v>1840</v>
      </c>
      <c r="BC131" s="110">
        <f t="shared" si="170"/>
        <v>1890</v>
      </c>
      <c r="BD131" s="110">
        <f t="shared" si="171"/>
        <v>1950</v>
      </c>
      <c r="BE131" s="110">
        <f t="shared" si="172"/>
        <v>2000</v>
      </c>
      <c r="BF131" s="217">
        <v>890</v>
      </c>
      <c r="BG131" s="217">
        <f t="shared" si="173"/>
        <v>1360</v>
      </c>
      <c r="BH131" s="218">
        <f t="shared" si="174"/>
        <v>0.5280898876404494</v>
      </c>
      <c r="BI131" s="215">
        <f t="shared" si="262"/>
        <v>560.29</v>
      </c>
      <c r="BJ131" s="216">
        <f>BL131+BN131+BP131+BR131+BU131+BW131+CA131+CC131+BT131+BY131</f>
        <v>799.71</v>
      </c>
      <c r="BK131" s="202">
        <v>1.23</v>
      </c>
      <c r="BL131" s="254">
        <f t="shared" si="176"/>
        <v>541.20000000000005</v>
      </c>
      <c r="BM131" s="202">
        <v>0.65</v>
      </c>
      <c r="BN131" s="255">
        <f t="shared" si="160"/>
        <v>78</v>
      </c>
      <c r="BO131" s="203">
        <v>7.3</v>
      </c>
      <c r="BP131" s="222">
        <f t="shared" si="177"/>
        <v>24.09</v>
      </c>
      <c r="BQ131" s="176"/>
      <c r="BR131" s="222">
        <f t="shared" si="178"/>
        <v>0</v>
      </c>
      <c r="BS131" s="176">
        <v>0.5</v>
      </c>
      <c r="BT131" s="222">
        <f t="shared" si="179"/>
        <v>37.5</v>
      </c>
      <c r="BU131" s="197">
        <v>70</v>
      </c>
      <c r="BV131" s="180">
        <v>4</v>
      </c>
      <c r="BW131" s="225">
        <f t="shared" si="180"/>
        <v>48.92</v>
      </c>
      <c r="BX131" s="180"/>
      <c r="BY131" s="225">
        <f t="shared" si="207"/>
        <v>0</v>
      </c>
      <c r="BZ131" s="180"/>
      <c r="CA131" s="225">
        <f t="shared" si="182"/>
        <v>0</v>
      </c>
      <c r="CB131" s="180"/>
      <c r="CC131" s="226">
        <f t="shared" si="183"/>
        <v>0</v>
      </c>
      <c r="CE131" s="12">
        <f t="shared" si="184"/>
        <v>0.6</v>
      </c>
    </row>
    <row r="132" spans="1:83" ht="18.75" customHeight="1" thickBot="1">
      <c r="A132" s="302"/>
      <c r="B132" s="47" t="s">
        <v>147</v>
      </c>
      <c r="C132" s="82"/>
      <c r="D132" s="245">
        <f t="shared" si="126"/>
        <v>1410</v>
      </c>
      <c r="E132" s="52">
        <v>460</v>
      </c>
      <c r="F132" s="155">
        <f t="shared" si="263"/>
        <v>1620</v>
      </c>
      <c r="G132" s="156">
        <f t="shared" si="264"/>
        <v>1680</v>
      </c>
      <c r="H132" s="156">
        <f t="shared" si="265"/>
        <v>1730</v>
      </c>
      <c r="I132" s="156">
        <f t="shared" si="266"/>
        <v>1790</v>
      </c>
      <c r="J132" s="156">
        <f t="shared" si="267"/>
        <v>1850</v>
      </c>
      <c r="K132" s="156">
        <f t="shared" si="268"/>
        <v>1910</v>
      </c>
      <c r="L132" s="156">
        <f t="shared" si="269"/>
        <v>1960</v>
      </c>
      <c r="M132" s="156">
        <f t="shared" si="270"/>
        <v>2020</v>
      </c>
      <c r="N132" s="156">
        <f t="shared" si="271"/>
        <v>2080</v>
      </c>
      <c r="O132" s="157">
        <f t="shared" si="272"/>
        <v>2140</v>
      </c>
      <c r="P132" s="12">
        <f t="shared" si="241"/>
        <v>0</v>
      </c>
      <c r="S132" s="106"/>
      <c r="AG132" s="110">
        <v>294</v>
      </c>
      <c r="AH132" s="111">
        <f t="shared" si="252"/>
        <v>1.037037037037037</v>
      </c>
      <c r="AI132" s="111">
        <f t="shared" si="253"/>
        <v>1.0297619047619047</v>
      </c>
      <c r="AJ132" s="111">
        <f t="shared" si="254"/>
        <v>1.0346820809248556</v>
      </c>
      <c r="AK132" s="111">
        <f t="shared" si="255"/>
        <v>1.0335195530726258</v>
      </c>
      <c r="AL132" s="111">
        <f t="shared" si="256"/>
        <v>1.0324324324324323</v>
      </c>
      <c r="AM132" s="111">
        <f t="shared" si="257"/>
        <v>1.0261780104712042</v>
      </c>
      <c r="AN132" s="111">
        <f t="shared" si="258"/>
        <v>1.0306122448979591</v>
      </c>
      <c r="AO132" s="111">
        <f t="shared" si="259"/>
        <v>1.0297029702970297</v>
      </c>
      <c r="AP132" s="111">
        <f t="shared" si="260"/>
        <v>1.0288461538461537</v>
      </c>
      <c r="AQ132" s="112">
        <f t="shared" si="161"/>
        <v>0.57600000000000007</v>
      </c>
      <c r="AR132" s="212">
        <f t="shared" si="261"/>
        <v>0.80000000000000016</v>
      </c>
      <c r="AS132" s="212">
        <v>0.72</v>
      </c>
      <c r="AU132" s="110">
        <f t="shared" si="162"/>
        <v>450</v>
      </c>
      <c r="AV132" s="110">
        <f>CEILING(AQ132*$AV$24,10)</f>
        <v>1620</v>
      </c>
      <c r="AW132" s="110">
        <f t="shared" si="164"/>
        <v>1680</v>
      </c>
      <c r="AX132" s="110">
        <f t="shared" si="165"/>
        <v>1730</v>
      </c>
      <c r="AY132" s="110">
        <f t="shared" si="166"/>
        <v>1790</v>
      </c>
      <c r="AZ132" s="110">
        <f t="shared" si="167"/>
        <v>1850</v>
      </c>
      <c r="BA132" s="110">
        <f t="shared" si="168"/>
        <v>1910</v>
      </c>
      <c r="BB132" s="110">
        <f t="shared" si="169"/>
        <v>1960</v>
      </c>
      <c r="BC132" s="110">
        <f t="shared" si="170"/>
        <v>2020</v>
      </c>
      <c r="BD132" s="110">
        <f t="shared" si="171"/>
        <v>2080</v>
      </c>
      <c r="BE132" s="110">
        <f t="shared" si="172"/>
        <v>2140</v>
      </c>
      <c r="BF132" s="217">
        <v>910</v>
      </c>
      <c r="BG132" s="217">
        <f t="shared" si="173"/>
        <v>1410</v>
      </c>
      <c r="BH132" s="218">
        <f t="shared" si="174"/>
        <v>0.5494505494505495</v>
      </c>
      <c r="BI132" s="215">
        <f t="shared" si="262"/>
        <v>581.63</v>
      </c>
      <c r="BJ132" s="216">
        <f t="shared" si="175"/>
        <v>828.37</v>
      </c>
      <c r="BK132" s="202">
        <v>1.28</v>
      </c>
      <c r="BL132" s="254">
        <f t="shared" si="176"/>
        <v>563.20000000000005</v>
      </c>
      <c r="BM132" s="202">
        <v>0.7</v>
      </c>
      <c r="BN132" s="255">
        <f t="shared" si="160"/>
        <v>84</v>
      </c>
      <c r="BO132" s="203">
        <v>7.5</v>
      </c>
      <c r="BP132" s="222">
        <f t="shared" si="177"/>
        <v>24.75</v>
      </c>
      <c r="BQ132" s="176"/>
      <c r="BR132" s="222">
        <f t="shared" si="178"/>
        <v>0</v>
      </c>
      <c r="BS132" s="176">
        <v>0.5</v>
      </c>
      <c r="BT132" s="222">
        <f t="shared" si="179"/>
        <v>37.5</v>
      </c>
      <c r="BU132" s="197">
        <v>70</v>
      </c>
      <c r="BV132" s="180">
        <v>4</v>
      </c>
      <c r="BW132" s="225">
        <f t="shared" si="180"/>
        <v>48.92</v>
      </c>
      <c r="BX132" s="180"/>
      <c r="BY132" s="225">
        <f t="shared" si="207"/>
        <v>0</v>
      </c>
      <c r="BZ132" s="180"/>
      <c r="CA132" s="225">
        <f t="shared" si="182"/>
        <v>0</v>
      </c>
      <c r="CB132" s="180"/>
      <c r="CC132" s="224">
        <f t="shared" si="183"/>
        <v>0</v>
      </c>
      <c r="CE132" s="12">
        <f t="shared" si="184"/>
        <v>0.64615384615384608</v>
      </c>
    </row>
    <row r="133" spans="1:83" ht="12.75" customHeight="1" thickBot="1">
      <c r="A133" s="302"/>
      <c r="B133" s="47" t="s">
        <v>148</v>
      </c>
      <c r="C133" s="82"/>
      <c r="D133" s="245">
        <f t="shared" si="126"/>
        <v>1460</v>
      </c>
      <c r="E133" s="52">
        <v>490</v>
      </c>
      <c r="F133" s="155">
        <f t="shared" si="263"/>
        <v>1720</v>
      </c>
      <c r="G133" s="156">
        <f t="shared" si="264"/>
        <v>1780</v>
      </c>
      <c r="H133" s="156">
        <f t="shared" si="265"/>
        <v>1840</v>
      </c>
      <c r="I133" s="156">
        <f t="shared" si="266"/>
        <v>1900</v>
      </c>
      <c r="J133" s="156">
        <f t="shared" si="267"/>
        <v>1960</v>
      </c>
      <c r="K133" s="156">
        <f t="shared" si="268"/>
        <v>2020</v>
      </c>
      <c r="L133" s="156">
        <f t="shared" si="269"/>
        <v>2090</v>
      </c>
      <c r="M133" s="156">
        <f t="shared" si="270"/>
        <v>2150</v>
      </c>
      <c r="N133" s="156">
        <f t="shared" si="271"/>
        <v>2210</v>
      </c>
      <c r="O133" s="157">
        <f t="shared" si="272"/>
        <v>2270</v>
      </c>
      <c r="P133" s="12">
        <f t="shared" si="241"/>
        <v>0</v>
      </c>
      <c r="S133" s="106"/>
      <c r="AG133" s="110">
        <v>295</v>
      </c>
      <c r="AH133" s="111">
        <f t="shared" si="252"/>
        <v>1.0348837209302326</v>
      </c>
      <c r="AI133" s="111">
        <f t="shared" si="253"/>
        <v>1.0337078651685394</v>
      </c>
      <c r="AJ133" s="111">
        <f t="shared" si="254"/>
        <v>1.0326086956521738</v>
      </c>
      <c r="AK133" s="111">
        <f t="shared" si="255"/>
        <v>1.0315789473684212</v>
      </c>
      <c r="AL133" s="111">
        <f t="shared" si="256"/>
        <v>1.0306122448979591</v>
      </c>
      <c r="AM133" s="111">
        <f t="shared" si="257"/>
        <v>1.0346534653465347</v>
      </c>
      <c r="AN133" s="111">
        <f t="shared" si="258"/>
        <v>1.0287081339712918</v>
      </c>
      <c r="AO133" s="111">
        <f t="shared" si="259"/>
        <v>1.027906976744186</v>
      </c>
      <c r="AP133" s="111">
        <f t="shared" si="260"/>
        <v>1.0271493212669682</v>
      </c>
      <c r="AQ133" s="112">
        <f t="shared" si="161"/>
        <v>0.6120000000000001</v>
      </c>
      <c r="AR133" s="212">
        <f t="shared" si="261"/>
        <v>0.8500000000000002</v>
      </c>
      <c r="AS133" s="212">
        <v>0.72</v>
      </c>
      <c r="AU133" s="110">
        <f t="shared" si="162"/>
        <v>480</v>
      </c>
      <c r="AV133" s="110">
        <f t="shared" si="163"/>
        <v>1720</v>
      </c>
      <c r="AW133" s="110">
        <f t="shared" si="164"/>
        <v>1780</v>
      </c>
      <c r="AX133" s="110">
        <f t="shared" si="165"/>
        <v>1840</v>
      </c>
      <c r="AY133" s="110">
        <f t="shared" si="166"/>
        <v>1900</v>
      </c>
      <c r="AZ133" s="110">
        <f t="shared" si="167"/>
        <v>1960</v>
      </c>
      <c r="BA133" s="110">
        <f t="shared" si="168"/>
        <v>2020</v>
      </c>
      <c r="BB133" s="110">
        <f t="shared" si="169"/>
        <v>2090</v>
      </c>
      <c r="BC133" s="110">
        <f t="shared" si="170"/>
        <v>2150</v>
      </c>
      <c r="BD133" s="110">
        <f t="shared" si="171"/>
        <v>2210</v>
      </c>
      <c r="BE133" s="110">
        <f t="shared" si="172"/>
        <v>2270</v>
      </c>
      <c r="BF133" s="217">
        <v>950</v>
      </c>
      <c r="BG133" s="217">
        <f t="shared" si="173"/>
        <v>1460</v>
      </c>
      <c r="BH133" s="218">
        <f t="shared" si="174"/>
        <v>0.53684210526315779</v>
      </c>
      <c r="BI133" s="215">
        <f t="shared" si="262"/>
        <v>604.17000000000007</v>
      </c>
      <c r="BJ133" s="216">
        <f t="shared" si="175"/>
        <v>855.82999999999993</v>
      </c>
      <c r="BK133" s="202">
        <v>1.33</v>
      </c>
      <c r="BL133" s="254">
        <f t="shared" si="176"/>
        <v>585.20000000000005</v>
      </c>
      <c r="BM133" s="202">
        <v>0.74</v>
      </c>
      <c r="BN133" s="255">
        <f t="shared" si="160"/>
        <v>88.8</v>
      </c>
      <c r="BO133" s="203">
        <v>7.7</v>
      </c>
      <c r="BP133" s="222">
        <f t="shared" si="177"/>
        <v>25.41</v>
      </c>
      <c r="BQ133" s="176"/>
      <c r="BR133" s="222">
        <f t="shared" si="178"/>
        <v>0</v>
      </c>
      <c r="BS133" s="176">
        <v>0.5</v>
      </c>
      <c r="BT133" s="222">
        <f t="shared" si="179"/>
        <v>37.5</v>
      </c>
      <c r="BU133" s="197">
        <v>70</v>
      </c>
      <c r="BV133" s="180">
        <v>4</v>
      </c>
      <c r="BW133" s="225">
        <f t="shared" si="180"/>
        <v>48.92</v>
      </c>
      <c r="BX133" s="180"/>
      <c r="BY133" s="225">
        <f t="shared" si="207"/>
        <v>0</v>
      </c>
      <c r="BZ133" s="180"/>
      <c r="CA133" s="225">
        <f t="shared" si="182"/>
        <v>0</v>
      </c>
      <c r="CB133" s="180"/>
      <c r="CC133" s="225">
        <f t="shared" si="183"/>
        <v>0</v>
      </c>
      <c r="CE133" s="12">
        <f t="shared" si="184"/>
        <v>0.68307692307692303</v>
      </c>
    </row>
    <row r="134" spans="1:83" ht="12.75" customHeight="1" thickBot="1">
      <c r="A134" s="303"/>
      <c r="B134" s="56" t="s">
        <v>149</v>
      </c>
      <c r="C134" s="84"/>
      <c r="D134" s="246">
        <f t="shared" si="126"/>
        <v>1510</v>
      </c>
      <c r="E134" s="57">
        <v>520</v>
      </c>
      <c r="F134" s="158">
        <f t="shared" si="263"/>
        <v>1820</v>
      </c>
      <c r="G134" s="159">
        <f t="shared" si="264"/>
        <v>1880</v>
      </c>
      <c r="H134" s="159">
        <f t="shared" si="265"/>
        <v>1950</v>
      </c>
      <c r="I134" s="159">
        <f t="shared" si="266"/>
        <v>2010</v>
      </c>
      <c r="J134" s="159">
        <f t="shared" si="267"/>
        <v>2080</v>
      </c>
      <c r="K134" s="159">
        <f t="shared" si="268"/>
        <v>2140</v>
      </c>
      <c r="L134" s="159">
        <f t="shared" si="269"/>
        <v>2210</v>
      </c>
      <c r="M134" s="159">
        <f t="shared" si="270"/>
        <v>2270</v>
      </c>
      <c r="N134" s="159">
        <f t="shared" si="271"/>
        <v>2340</v>
      </c>
      <c r="O134" s="160">
        <f t="shared" si="272"/>
        <v>2400</v>
      </c>
      <c r="P134" s="12">
        <f t="shared" si="241"/>
        <v>0</v>
      </c>
      <c r="S134" s="106"/>
      <c r="AG134" s="110">
        <v>296</v>
      </c>
      <c r="AH134" s="111">
        <f t="shared" si="252"/>
        <v>1.0329670329670331</v>
      </c>
      <c r="AI134" s="111">
        <f t="shared" si="253"/>
        <v>1.0372340425531914</v>
      </c>
      <c r="AJ134" s="111">
        <f t="shared" si="254"/>
        <v>1.0307692307692307</v>
      </c>
      <c r="AK134" s="111">
        <f t="shared" si="255"/>
        <v>1.0348258706467661</v>
      </c>
      <c r="AL134" s="111">
        <f t="shared" si="256"/>
        <v>1.0288461538461537</v>
      </c>
      <c r="AM134" s="111">
        <f t="shared" si="257"/>
        <v>1.0327102803738317</v>
      </c>
      <c r="AN134" s="111">
        <f t="shared" si="258"/>
        <v>1.0271493212669682</v>
      </c>
      <c r="AO134" s="111">
        <f t="shared" si="259"/>
        <v>1.0308370044052864</v>
      </c>
      <c r="AP134" s="111">
        <f t="shared" si="260"/>
        <v>1.0256410256410255</v>
      </c>
      <c r="AQ134" s="112">
        <f t="shared" si="161"/>
        <v>0.64800000000000013</v>
      </c>
      <c r="AR134" s="212">
        <f t="shared" si="261"/>
        <v>0.90000000000000024</v>
      </c>
      <c r="AS134" s="212">
        <v>0.72</v>
      </c>
      <c r="AU134" s="110">
        <f t="shared" si="162"/>
        <v>500</v>
      </c>
      <c r="AV134" s="110">
        <f t="shared" si="163"/>
        <v>1820</v>
      </c>
      <c r="AW134" s="110">
        <f t="shared" si="164"/>
        <v>1880</v>
      </c>
      <c r="AX134" s="110">
        <f t="shared" si="165"/>
        <v>1950</v>
      </c>
      <c r="AY134" s="110">
        <f t="shared" si="166"/>
        <v>2010</v>
      </c>
      <c r="AZ134" s="110">
        <f t="shared" si="167"/>
        <v>2080</v>
      </c>
      <c r="BA134" s="110">
        <f t="shared" si="168"/>
        <v>2140</v>
      </c>
      <c r="BB134" s="110">
        <f t="shared" si="169"/>
        <v>2210</v>
      </c>
      <c r="BC134" s="110">
        <f t="shared" si="170"/>
        <v>2270</v>
      </c>
      <c r="BD134" s="110">
        <f t="shared" si="171"/>
        <v>2340</v>
      </c>
      <c r="BE134" s="110">
        <f t="shared" si="172"/>
        <v>2400</v>
      </c>
      <c r="BF134" s="217">
        <v>990</v>
      </c>
      <c r="BG134" s="217">
        <f t="shared" si="173"/>
        <v>1510</v>
      </c>
      <c r="BH134" s="218">
        <f t="shared" si="174"/>
        <v>0.5252525252525253</v>
      </c>
      <c r="BI134" s="215">
        <f t="shared" si="262"/>
        <v>626.38000000000011</v>
      </c>
      <c r="BJ134" s="216">
        <f t="shared" si="175"/>
        <v>883.61999999999989</v>
      </c>
      <c r="BK134" s="202">
        <v>1.38</v>
      </c>
      <c r="BL134" s="254">
        <f t="shared" si="176"/>
        <v>607.19999999999993</v>
      </c>
      <c r="BM134" s="202">
        <v>0.78</v>
      </c>
      <c r="BN134" s="255">
        <f t="shared" si="160"/>
        <v>93.600000000000009</v>
      </c>
      <c r="BO134" s="203">
        <v>8</v>
      </c>
      <c r="BP134" s="222">
        <f t="shared" si="177"/>
        <v>26.4</v>
      </c>
      <c r="BQ134" s="176"/>
      <c r="BR134" s="222">
        <f t="shared" si="178"/>
        <v>0</v>
      </c>
      <c r="BS134" s="176">
        <v>0.5</v>
      </c>
      <c r="BT134" s="222">
        <f t="shared" si="179"/>
        <v>37.5</v>
      </c>
      <c r="BU134" s="197">
        <v>70</v>
      </c>
      <c r="BV134" s="180">
        <v>4</v>
      </c>
      <c r="BW134" s="226">
        <f t="shared" si="180"/>
        <v>48.92</v>
      </c>
      <c r="BX134" s="180"/>
      <c r="BY134" s="225">
        <f t="shared" si="207"/>
        <v>0</v>
      </c>
      <c r="BZ134" s="180"/>
      <c r="CA134" s="225">
        <f t="shared" si="182"/>
        <v>0</v>
      </c>
      <c r="CB134" s="180"/>
      <c r="CC134" s="225">
        <f t="shared" si="183"/>
        <v>0</v>
      </c>
      <c r="CE134" s="12">
        <f t="shared" si="184"/>
        <v>0.72</v>
      </c>
    </row>
    <row r="135" spans="1:83" ht="12.75" customHeight="1" thickBot="1">
      <c r="A135" s="298"/>
      <c r="B135" s="32" t="s">
        <v>150</v>
      </c>
      <c r="C135" s="76"/>
      <c r="D135" s="235">
        <f t="shared" si="126"/>
        <v>800</v>
      </c>
      <c r="E135" s="33">
        <v>150</v>
      </c>
      <c r="F135" s="152">
        <f t="shared" si="263"/>
        <v>1010</v>
      </c>
      <c r="G135" s="153">
        <f t="shared" si="264"/>
        <v>1050</v>
      </c>
      <c r="H135" s="153">
        <f t="shared" si="265"/>
        <v>1080</v>
      </c>
      <c r="I135" s="153">
        <f t="shared" si="266"/>
        <v>1120</v>
      </c>
      <c r="J135" s="153">
        <f t="shared" si="267"/>
        <v>1160</v>
      </c>
      <c r="K135" s="153">
        <f t="shared" si="268"/>
        <v>1190</v>
      </c>
      <c r="L135" s="153">
        <f t="shared" si="269"/>
        <v>1230</v>
      </c>
      <c r="M135" s="153">
        <f t="shared" si="270"/>
        <v>1260</v>
      </c>
      <c r="N135" s="153">
        <f t="shared" si="271"/>
        <v>1300</v>
      </c>
      <c r="O135" s="154">
        <f t="shared" si="272"/>
        <v>1340</v>
      </c>
      <c r="P135" s="12">
        <f t="shared" si="241"/>
        <v>0</v>
      </c>
      <c r="S135" s="106"/>
      <c r="AG135" s="110">
        <v>297</v>
      </c>
      <c r="AH135" s="111">
        <f t="shared" si="252"/>
        <v>1.0396039603960396</v>
      </c>
      <c r="AI135" s="111">
        <f t="shared" si="253"/>
        <v>1.0285714285714285</v>
      </c>
      <c r="AJ135" s="111">
        <f t="shared" si="254"/>
        <v>1.037037037037037</v>
      </c>
      <c r="AK135" s="111">
        <f t="shared" si="255"/>
        <v>1.0357142857142858</v>
      </c>
      <c r="AL135" s="111">
        <f t="shared" si="256"/>
        <v>1.0258620689655173</v>
      </c>
      <c r="AM135" s="111">
        <f t="shared" si="257"/>
        <v>1.0336134453781514</v>
      </c>
      <c r="AN135" s="111">
        <f t="shared" si="258"/>
        <v>1.024390243902439</v>
      </c>
      <c r="AO135" s="111">
        <f t="shared" si="259"/>
        <v>1.0317460317460319</v>
      </c>
      <c r="AP135" s="111">
        <f t="shared" si="260"/>
        <v>1.0307692307692307</v>
      </c>
      <c r="AQ135" s="112">
        <f t="shared" si="161"/>
        <v>0.36</v>
      </c>
      <c r="AR135" s="212">
        <v>0.5</v>
      </c>
      <c r="AS135" s="212">
        <v>0.72</v>
      </c>
      <c r="AU135" s="110">
        <f t="shared" si="162"/>
        <v>290</v>
      </c>
      <c r="AV135" s="110">
        <f t="shared" si="163"/>
        <v>1010</v>
      </c>
      <c r="AW135" s="110">
        <f t="shared" si="164"/>
        <v>1050</v>
      </c>
      <c r="AX135" s="110">
        <f t="shared" si="165"/>
        <v>1080</v>
      </c>
      <c r="AY135" s="110">
        <f t="shared" si="166"/>
        <v>1120</v>
      </c>
      <c r="AZ135" s="110">
        <f t="shared" si="167"/>
        <v>1160</v>
      </c>
      <c r="BA135" s="110">
        <f t="shared" si="168"/>
        <v>1190</v>
      </c>
      <c r="BB135" s="110">
        <f t="shared" si="169"/>
        <v>1230</v>
      </c>
      <c r="BC135" s="110">
        <f t="shared" si="170"/>
        <v>1260</v>
      </c>
      <c r="BD135" s="110">
        <f t="shared" si="171"/>
        <v>1300</v>
      </c>
      <c r="BE135" s="110">
        <f t="shared" si="172"/>
        <v>1340</v>
      </c>
      <c r="BF135" s="217">
        <v>500</v>
      </c>
      <c r="BG135" s="217">
        <f t="shared" si="173"/>
        <v>800</v>
      </c>
      <c r="BH135" s="218">
        <f t="shared" si="174"/>
        <v>0.60000000000000009</v>
      </c>
      <c r="BI135" s="215">
        <f t="shared" si="262"/>
        <v>334.47</v>
      </c>
      <c r="BJ135" s="216">
        <f t="shared" si="175"/>
        <v>465.53</v>
      </c>
      <c r="BK135" s="202">
        <v>0.56999999999999995</v>
      </c>
      <c r="BL135" s="254">
        <f t="shared" si="176"/>
        <v>250.79999999999998</v>
      </c>
      <c r="BM135" s="202">
        <v>0.216</v>
      </c>
      <c r="BN135" s="255">
        <f t="shared" si="160"/>
        <v>25.919999999999998</v>
      </c>
      <c r="BO135" s="203">
        <v>4.5</v>
      </c>
      <c r="BP135" s="222">
        <f t="shared" si="177"/>
        <v>14.85</v>
      </c>
      <c r="BQ135" s="176"/>
      <c r="BR135" s="222">
        <f t="shared" si="178"/>
        <v>0</v>
      </c>
      <c r="BS135" s="176">
        <v>0.5</v>
      </c>
      <c r="BT135" s="222">
        <f t="shared" si="179"/>
        <v>37.5</v>
      </c>
      <c r="BU135" s="197">
        <v>70</v>
      </c>
      <c r="BV135" s="180">
        <v>2</v>
      </c>
      <c r="BW135" s="224">
        <f t="shared" si="180"/>
        <v>24.46</v>
      </c>
      <c r="BX135" s="180"/>
      <c r="BY135" s="225">
        <f t="shared" si="207"/>
        <v>0</v>
      </c>
      <c r="BZ135" s="180">
        <v>1</v>
      </c>
      <c r="CA135" s="225">
        <f t="shared" si="182"/>
        <v>42</v>
      </c>
      <c r="CB135" s="180"/>
      <c r="CC135" s="225">
        <f t="shared" si="183"/>
        <v>0</v>
      </c>
      <c r="CE135" s="12">
        <f t="shared" si="184"/>
        <v>0.19938461538461538</v>
      </c>
    </row>
    <row r="136" spans="1:83" ht="18.75" customHeight="1" thickBot="1">
      <c r="A136" s="299"/>
      <c r="B136" s="38" t="s">
        <v>151</v>
      </c>
      <c r="C136" s="79"/>
      <c r="D136" s="230">
        <f t="shared" si="126"/>
        <v>850</v>
      </c>
      <c r="E136" s="39">
        <v>170</v>
      </c>
      <c r="F136" s="155">
        <f t="shared" si="263"/>
        <v>1210</v>
      </c>
      <c r="G136" s="156">
        <f t="shared" si="264"/>
        <v>1260</v>
      </c>
      <c r="H136" s="156">
        <f t="shared" si="265"/>
        <v>1300</v>
      </c>
      <c r="I136" s="156">
        <f t="shared" si="266"/>
        <v>1340</v>
      </c>
      <c r="J136" s="156">
        <f t="shared" si="267"/>
        <v>1390</v>
      </c>
      <c r="K136" s="156">
        <f t="shared" si="268"/>
        <v>1430</v>
      </c>
      <c r="L136" s="156">
        <f t="shared" si="269"/>
        <v>1470</v>
      </c>
      <c r="M136" s="156">
        <f t="shared" si="270"/>
        <v>1520</v>
      </c>
      <c r="N136" s="156">
        <f t="shared" si="271"/>
        <v>1560</v>
      </c>
      <c r="O136" s="157">
        <f t="shared" si="272"/>
        <v>1600</v>
      </c>
      <c r="P136" s="12">
        <f t="shared" si="241"/>
        <v>0</v>
      </c>
      <c r="S136" s="106"/>
      <c r="AG136" s="110">
        <v>298</v>
      </c>
      <c r="AH136" s="111">
        <f t="shared" si="252"/>
        <v>1.0413223140495869</v>
      </c>
      <c r="AI136" s="111">
        <f t="shared" si="253"/>
        <v>1.0317460317460319</v>
      </c>
      <c r="AJ136" s="111">
        <f t="shared" si="254"/>
        <v>1.0307692307692307</v>
      </c>
      <c r="AK136" s="111">
        <f t="shared" si="255"/>
        <v>1.0373134328358209</v>
      </c>
      <c r="AL136" s="111">
        <f t="shared" si="256"/>
        <v>1.0287769784172662</v>
      </c>
      <c r="AM136" s="111">
        <f t="shared" si="257"/>
        <v>1.0279720279720279</v>
      </c>
      <c r="AN136" s="111">
        <f t="shared" si="258"/>
        <v>1.0340136054421769</v>
      </c>
      <c r="AO136" s="111">
        <f t="shared" si="259"/>
        <v>1.0263157894736843</v>
      </c>
      <c r="AP136" s="111">
        <f t="shared" si="260"/>
        <v>1.0256410256410255</v>
      </c>
      <c r="AQ136" s="112">
        <f t="shared" si="161"/>
        <v>0.432</v>
      </c>
      <c r="AR136" s="212">
        <v>0.6</v>
      </c>
      <c r="AS136" s="212">
        <v>0.72</v>
      </c>
      <c r="AU136" s="110">
        <f t="shared" si="162"/>
        <v>340</v>
      </c>
      <c r="AV136" s="110">
        <f t="shared" si="163"/>
        <v>1210</v>
      </c>
      <c r="AW136" s="110">
        <f t="shared" si="164"/>
        <v>1260</v>
      </c>
      <c r="AX136" s="110">
        <f t="shared" si="165"/>
        <v>1300</v>
      </c>
      <c r="AY136" s="110">
        <f t="shared" si="166"/>
        <v>1340</v>
      </c>
      <c r="AZ136" s="110">
        <f t="shared" si="167"/>
        <v>1390</v>
      </c>
      <c r="BA136" s="110">
        <f t="shared" si="168"/>
        <v>1430</v>
      </c>
      <c r="BB136" s="110">
        <f t="shared" si="169"/>
        <v>1470</v>
      </c>
      <c r="BC136" s="110">
        <f t="shared" si="170"/>
        <v>1520</v>
      </c>
      <c r="BD136" s="110">
        <f t="shared" si="171"/>
        <v>1560</v>
      </c>
      <c r="BE136" s="110">
        <f t="shared" si="172"/>
        <v>1600</v>
      </c>
      <c r="BF136" s="217">
        <v>550</v>
      </c>
      <c r="BG136" s="217">
        <f t="shared" si="173"/>
        <v>850</v>
      </c>
      <c r="BH136" s="218">
        <f t="shared" si="174"/>
        <v>0.54545454545454541</v>
      </c>
      <c r="BI136" s="215">
        <f t="shared" si="262"/>
        <v>350.79200000000003</v>
      </c>
      <c r="BJ136" s="216">
        <f t="shared" si="175"/>
        <v>499.20799999999997</v>
      </c>
      <c r="BK136" s="202">
        <v>0.63</v>
      </c>
      <c r="BL136" s="254">
        <f t="shared" si="176"/>
        <v>277.2</v>
      </c>
      <c r="BM136" s="202">
        <v>0.26399999999999996</v>
      </c>
      <c r="BN136" s="255">
        <f t="shared" si="160"/>
        <v>31.679999999999996</v>
      </c>
      <c r="BO136" s="203">
        <v>4.96</v>
      </c>
      <c r="BP136" s="222">
        <f t="shared" si="177"/>
        <v>16.367999999999999</v>
      </c>
      <c r="BQ136" s="176"/>
      <c r="BR136" s="222">
        <f t="shared" si="178"/>
        <v>0</v>
      </c>
      <c r="BS136" s="176">
        <v>0.5</v>
      </c>
      <c r="BT136" s="222">
        <f t="shared" si="179"/>
        <v>37.5</v>
      </c>
      <c r="BU136" s="197">
        <v>70</v>
      </c>
      <c r="BV136" s="180">
        <v>2</v>
      </c>
      <c r="BW136" s="225">
        <f t="shared" si="180"/>
        <v>24.46</v>
      </c>
      <c r="BX136" s="180"/>
      <c r="BY136" s="225">
        <f t="shared" si="207"/>
        <v>0</v>
      </c>
      <c r="BZ136" s="180">
        <v>1</v>
      </c>
      <c r="CA136" s="225">
        <f t="shared" si="182"/>
        <v>42</v>
      </c>
      <c r="CB136" s="180"/>
      <c r="CC136" s="226">
        <f t="shared" si="183"/>
        <v>0</v>
      </c>
      <c r="CE136" s="12">
        <f t="shared" si="184"/>
        <v>0.24369230769230765</v>
      </c>
    </row>
    <row r="137" spans="1:83" ht="12.75" customHeight="1" thickBot="1">
      <c r="A137" s="299"/>
      <c r="B137" s="38" t="s">
        <v>152</v>
      </c>
      <c r="C137" s="79"/>
      <c r="D137" s="230">
        <f t="shared" ref="D137:D154" si="275">BG137</f>
        <v>980</v>
      </c>
      <c r="E137" s="39">
        <v>230</v>
      </c>
      <c r="F137" s="155">
        <f t="shared" si="263"/>
        <v>1620</v>
      </c>
      <c r="G137" s="156">
        <f t="shared" si="264"/>
        <v>1680</v>
      </c>
      <c r="H137" s="156">
        <f t="shared" si="265"/>
        <v>1730</v>
      </c>
      <c r="I137" s="156">
        <f t="shared" si="266"/>
        <v>1790</v>
      </c>
      <c r="J137" s="156">
        <f t="shared" si="267"/>
        <v>1850</v>
      </c>
      <c r="K137" s="156">
        <f t="shared" si="268"/>
        <v>1910</v>
      </c>
      <c r="L137" s="156">
        <f t="shared" si="269"/>
        <v>1960</v>
      </c>
      <c r="M137" s="156">
        <f t="shared" si="270"/>
        <v>2020</v>
      </c>
      <c r="N137" s="156">
        <f t="shared" si="271"/>
        <v>2080</v>
      </c>
      <c r="O137" s="157">
        <f t="shared" si="272"/>
        <v>2140</v>
      </c>
      <c r="P137" s="12">
        <f t="shared" si="241"/>
        <v>0</v>
      </c>
      <c r="S137" s="106"/>
      <c r="AG137" s="110">
        <v>299</v>
      </c>
      <c r="AH137" s="111">
        <f t="shared" si="252"/>
        <v>1.037037037037037</v>
      </c>
      <c r="AI137" s="111">
        <f t="shared" si="253"/>
        <v>1.0297619047619047</v>
      </c>
      <c r="AJ137" s="111">
        <f t="shared" si="254"/>
        <v>1.0346820809248556</v>
      </c>
      <c r="AK137" s="111">
        <f t="shared" si="255"/>
        <v>1.0335195530726258</v>
      </c>
      <c r="AL137" s="111">
        <f t="shared" si="256"/>
        <v>1.0324324324324323</v>
      </c>
      <c r="AM137" s="111">
        <f t="shared" si="257"/>
        <v>1.0261780104712042</v>
      </c>
      <c r="AN137" s="111">
        <f t="shared" si="258"/>
        <v>1.0306122448979591</v>
      </c>
      <c r="AO137" s="111">
        <f t="shared" si="259"/>
        <v>1.0297029702970297</v>
      </c>
      <c r="AP137" s="111">
        <f t="shared" si="260"/>
        <v>1.0288461538461537</v>
      </c>
      <c r="AQ137" s="112">
        <f t="shared" si="161"/>
        <v>0.57599999999999996</v>
      </c>
      <c r="AR137" s="212">
        <v>0.8</v>
      </c>
      <c r="AS137" s="212">
        <v>0.72</v>
      </c>
      <c r="AU137" s="110">
        <f t="shared" si="162"/>
        <v>450</v>
      </c>
      <c r="AV137" s="110">
        <f t="shared" si="163"/>
        <v>1620</v>
      </c>
      <c r="AW137" s="110">
        <f t="shared" si="164"/>
        <v>1680</v>
      </c>
      <c r="AX137" s="110">
        <f t="shared" si="165"/>
        <v>1730</v>
      </c>
      <c r="AY137" s="110">
        <f t="shared" si="166"/>
        <v>1790</v>
      </c>
      <c r="AZ137" s="110">
        <f t="shared" si="167"/>
        <v>1850</v>
      </c>
      <c r="BA137" s="110">
        <f t="shared" si="168"/>
        <v>1910</v>
      </c>
      <c r="BB137" s="110">
        <f t="shared" si="169"/>
        <v>1960</v>
      </c>
      <c r="BC137" s="110">
        <f t="shared" si="170"/>
        <v>2020</v>
      </c>
      <c r="BD137" s="110">
        <f t="shared" si="171"/>
        <v>2080</v>
      </c>
      <c r="BE137" s="110">
        <f t="shared" si="172"/>
        <v>2140</v>
      </c>
      <c r="BF137" s="217">
        <v>640</v>
      </c>
      <c r="BG137" s="217">
        <f t="shared" si="173"/>
        <v>980</v>
      </c>
      <c r="BH137" s="218">
        <f t="shared" si="174"/>
        <v>0.53125</v>
      </c>
      <c r="BI137" s="215">
        <f t="shared" si="262"/>
        <v>406.64</v>
      </c>
      <c r="BJ137" s="216">
        <f t="shared" si="175"/>
        <v>573.36</v>
      </c>
      <c r="BK137" s="202">
        <v>0.77</v>
      </c>
      <c r="BL137" s="254">
        <f t="shared" si="176"/>
        <v>338.8</v>
      </c>
      <c r="BM137" s="202">
        <v>0.34</v>
      </c>
      <c r="BN137" s="255">
        <f t="shared" si="160"/>
        <v>40.800000000000004</v>
      </c>
      <c r="BO137" s="203">
        <v>6</v>
      </c>
      <c r="BP137" s="222">
        <f t="shared" si="177"/>
        <v>19.799999999999997</v>
      </c>
      <c r="BQ137" s="176"/>
      <c r="BR137" s="222">
        <f t="shared" si="178"/>
        <v>0</v>
      </c>
      <c r="BS137" s="176">
        <v>0.5</v>
      </c>
      <c r="BT137" s="222">
        <f t="shared" si="179"/>
        <v>37.5</v>
      </c>
      <c r="BU137" s="197">
        <v>70</v>
      </c>
      <c r="BV137" s="180">
        <v>2</v>
      </c>
      <c r="BW137" s="225">
        <f t="shared" si="180"/>
        <v>24.46</v>
      </c>
      <c r="BX137" s="180"/>
      <c r="BY137" s="225">
        <f t="shared" si="207"/>
        <v>0</v>
      </c>
      <c r="BZ137" s="180">
        <v>1</v>
      </c>
      <c r="CA137" s="225">
        <f t="shared" si="182"/>
        <v>42</v>
      </c>
      <c r="CB137" s="180"/>
      <c r="CC137" s="224">
        <f t="shared" si="183"/>
        <v>0</v>
      </c>
      <c r="CE137" s="12">
        <f t="shared" si="184"/>
        <v>0.31384615384615383</v>
      </c>
    </row>
    <row r="138" spans="1:83" ht="12.75" customHeight="1" thickBot="1">
      <c r="A138" s="300"/>
      <c r="B138" s="34" t="s">
        <v>153</v>
      </c>
      <c r="C138" s="77"/>
      <c r="D138" s="231">
        <f t="shared" si="275"/>
        <v>1040</v>
      </c>
      <c r="E138" s="35">
        <v>260</v>
      </c>
      <c r="F138" s="158">
        <f t="shared" si="263"/>
        <v>1820</v>
      </c>
      <c r="G138" s="159">
        <f t="shared" si="264"/>
        <v>1880</v>
      </c>
      <c r="H138" s="159">
        <f t="shared" si="265"/>
        <v>1950</v>
      </c>
      <c r="I138" s="159">
        <f t="shared" si="266"/>
        <v>2010</v>
      </c>
      <c r="J138" s="159">
        <f t="shared" si="267"/>
        <v>2080</v>
      </c>
      <c r="K138" s="159">
        <f t="shared" si="268"/>
        <v>2140</v>
      </c>
      <c r="L138" s="159">
        <f t="shared" si="269"/>
        <v>2210</v>
      </c>
      <c r="M138" s="159">
        <f t="shared" si="270"/>
        <v>2270</v>
      </c>
      <c r="N138" s="159">
        <f t="shared" si="271"/>
        <v>2340</v>
      </c>
      <c r="O138" s="160">
        <f t="shared" si="272"/>
        <v>2400</v>
      </c>
      <c r="P138" s="12">
        <f t="shared" si="241"/>
        <v>0</v>
      </c>
      <c r="S138" s="106"/>
      <c r="AG138" s="110">
        <v>300</v>
      </c>
      <c r="AH138" s="111">
        <f t="shared" si="252"/>
        <v>1.0329670329670331</v>
      </c>
      <c r="AI138" s="111">
        <f t="shared" si="253"/>
        <v>1.0372340425531914</v>
      </c>
      <c r="AJ138" s="111">
        <f t="shared" si="254"/>
        <v>1.0307692307692307</v>
      </c>
      <c r="AK138" s="111">
        <f t="shared" si="255"/>
        <v>1.0348258706467661</v>
      </c>
      <c r="AL138" s="111">
        <f t="shared" si="256"/>
        <v>1.0288461538461537</v>
      </c>
      <c r="AM138" s="111">
        <f t="shared" si="257"/>
        <v>1.0327102803738317</v>
      </c>
      <c r="AN138" s="111">
        <f t="shared" si="258"/>
        <v>1.0271493212669682</v>
      </c>
      <c r="AO138" s="111">
        <f t="shared" si="259"/>
        <v>1.0308370044052864</v>
      </c>
      <c r="AP138" s="111">
        <f t="shared" si="260"/>
        <v>1.0256410256410255</v>
      </c>
      <c r="AQ138" s="112">
        <f t="shared" si="161"/>
        <v>0.64800000000000002</v>
      </c>
      <c r="AR138" s="212">
        <v>0.9</v>
      </c>
      <c r="AS138" s="212">
        <v>0.72</v>
      </c>
      <c r="AU138" s="110">
        <f t="shared" si="162"/>
        <v>500</v>
      </c>
      <c r="AV138" s="110">
        <f t="shared" si="163"/>
        <v>1820</v>
      </c>
      <c r="AW138" s="110">
        <f t="shared" si="164"/>
        <v>1880</v>
      </c>
      <c r="AX138" s="110">
        <f t="shared" si="165"/>
        <v>1950</v>
      </c>
      <c r="AY138" s="110">
        <f t="shared" si="166"/>
        <v>2010</v>
      </c>
      <c r="AZ138" s="110">
        <f t="shared" si="167"/>
        <v>2080</v>
      </c>
      <c r="BA138" s="110">
        <f t="shared" si="168"/>
        <v>2140</v>
      </c>
      <c r="BB138" s="110">
        <f t="shared" si="169"/>
        <v>2210</v>
      </c>
      <c r="BC138" s="110">
        <f t="shared" si="170"/>
        <v>2270</v>
      </c>
      <c r="BD138" s="110">
        <f t="shared" si="171"/>
        <v>2340</v>
      </c>
      <c r="BE138" s="110">
        <f t="shared" si="172"/>
        <v>2400</v>
      </c>
      <c r="BF138" s="217">
        <v>670</v>
      </c>
      <c r="BG138" s="217">
        <f t="shared" si="173"/>
        <v>1040</v>
      </c>
      <c r="BH138" s="218">
        <f t="shared" si="174"/>
        <v>0.55223880597014929</v>
      </c>
      <c r="BI138" s="215">
        <f t="shared" si="262"/>
        <v>429.72</v>
      </c>
      <c r="BJ138" s="216">
        <f t="shared" si="175"/>
        <v>610.28</v>
      </c>
      <c r="BK138" s="202">
        <v>0.84</v>
      </c>
      <c r="BL138" s="254">
        <f t="shared" si="176"/>
        <v>369.59999999999997</v>
      </c>
      <c r="BM138" s="202">
        <v>0.38</v>
      </c>
      <c r="BN138" s="255">
        <f t="shared" si="160"/>
        <v>45.6</v>
      </c>
      <c r="BO138" s="203">
        <v>6.4</v>
      </c>
      <c r="BP138" s="223">
        <f t="shared" si="177"/>
        <v>21.12</v>
      </c>
      <c r="BQ138" s="176"/>
      <c r="BR138" s="222">
        <f t="shared" si="178"/>
        <v>0</v>
      </c>
      <c r="BS138" s="176">
        <v>0.5</v>
      </c>
      <c r="BT138" s="222">
        <f t="shared" si="179"/>
        <v>37.5</v>
      </c>
      <c r="BU138" s="197">
        <v>70</v>
      </c>
      <c r="BV138" s="180">
        <v>2</v>
      </c>
      <c r="BW138" s="225">
        <f t="shared" si="180"/>
        <v>24.46</v>
      </c>
      <c r="BX138" s="180"/>
      <c r="BY138" s="225">
        <f t="shared" si="207"/>
        <v>0</v>
      </c>
      <c r="BZ138" s="180">
        <v>1</v>
      </c>
      <c r="CA138" s="225">
        <f t="shared" si="182"/>
        <v>42</v>
      </c>
      <c r="CB138" s="180"/>
      <c r="CC138" s="225">
        <f t="shared" si="183"/>
        <v>0</v>
      </c>
      <c r="CE138" s="12">
        <f t="shared" si="184"/>
        <v>0.35076923076923078</v>
      </c>
    </row>
    <row r="139" spans="1:83" ht="12.75" customHeight="1" thickBot="1">
      <c r="A139" s="298"/>
      <c r="B139" s="32" t="s">
        <v>260</v>
      </c>
      <c r="C139" s="76"/>
      <c r="D139" s="235">
        <f t="shared" si="275"/>
        <v>2070</v>
      </c>
      <c r="E139" s="33">
        <v>230</v>
      </c>
      <c r="F139" s="152">
        <f t="shared" si="263"/>
        <v>810</v>
      </c>
      <c r="G139" s="153">
        <f t="shared" si="264"/>
        <v>840</v>
      </c>
      <c r="H139" s="153">
        <f t="shared" si="265"/>
        <v>870</v>
      </c>
      <c r="I139" s="153">
        <f t="shared" si="266"/>
        <v>900</v>
      </c>
      <c r="J139" s="153">
        <f t="shared" si="267"/>
        <v>930</v>
      </c>
      <c r="K139" s="153">
        <f t="shared" si="268"/>
        <v>960</v>
      </c>
      <c r="L139" s="153">
        <f t="shared" si="269"/>
        <v>980</v>
      </c>
      <c r="M139" s="153">
        <f t="shared" si="270"/>
        <v>1010</v>
      </c>
      <c r="N139" s="153">
        <f t="shared" si="271"/>
        <v>1040</v>
      </c>
      <c r="O139" s="154">
        <f t="shared" si="272"/>
        <v>1070</v>
      </c>
      <c r="P139" s="12">
        <f t="shared" si="241"/>
        <v>0</v>
      </c>
      <c r="S139" s="106"/>
      <c r="AG139" s="110">
        <v>301</v>
      </c>
      <c r="AH139" s="111">
        <f t="shared" si="252"/>
        <v>1.037037037037037</v>
      </c>
      <c r="AI139" s="111">
        <f t="shared" si="253"/>
        <v>1.0357142857142858</v>
      </c>
      <c r="AJ139" s="111">
        <f t="shared" si="254"/>
        <v>1.0344827586206897</v>
      </c>
      <c r="AK139" s="111">
        <f t="shared" si="255"/>
        <v>1.0333333333333334</v>
      </c>
      <c r="AL139" s="111">
        <f t="shared" si="256"/>
        <v>1.032258064516129</v>
      </c>
      <c r="AM139" s="111">
        <f t="shared" si="257"/>
        <v>1.0208333333333333</v>
      </c>
      <c r="AN139" s="111">
        <f t="shared" si="258"/>
        <v>1.0306122448979591</v>
      </c>
      <c r="AO139" s="111">
        <f t="shared" si="259"/>
        <v>1.0297029702970297</v>
      </c>
      <c r="AP139" s="111">
        <f t="shared" si="260"/>
        <v>1.0288461538461537</v>
      </c>
      <c r="AQ139" s="112">
        <f t="shared" si="161"/>
        <v>0.28799999999999998</v>
      </c>
      <c r="AR139" s="212">
        <v>0.4</v>
      </c>
      <c r="AS139" s="212">
        <v>0.72</v>
      </c>
      <c r="AU139" s="110">
        <f t="shared" si="162"/>
        <v>240</v>
      </c>
      <c r="AV139" s="110">
        <f t="shared" si="163"/>
        <v>810</v>
      </c>
      <c r="AW139" s="110">
        <f t="shared" si="164"/>
        <v>840</v>
      </c>
      <c r="AX139" s="110">
        <f t="shared" si="165"/>
        <v>870</v>
      </c>
      <c r="AY139" s="110">
        <f t="shared" si="166"/>
        <v>900</v>
      </c>
      <c r="AZ139" s="110">
        <f t="shared" si="167"/>
        <v>930</v>
      </c>
      <c r="BA139" s="110">
        <f t="shared" si="168"/>
        <v>960</v>
      </c>
      <c r="BB139" s="110">
        <f t="shared" si="169"/>
        <v>980</v>
      </c>
      <c r="BC139" s="110">
        <f t="shared" si="170"/>
        <v>1010</v>
      </c>
      <c r="BD139" s="110">
        <f t="shared" si="171"/>
        <v>1040</v>
      </c>
      <c r="BE139" s="110">
        <f t="shared" si="172"/>
        <v>1070</v>
      </c>
      <c r="BF139" s="217">
        <v>1220</v>
      </c>
      <c r="BG139" s="217">
        <f t="shared" si="173"/>
        <v>2070</v>
      </c>
      <c r="BH139" s="218">
        <f t="shared" si="174"/>
        <v>0.69672131147540983</v>
      </c>
      <c r="BI139" s="215">
        <f t="shared" si="262"/>
        <v>856.36384615384623</v>
      </c>
      <c r="BJ139" s="216">
        <f t="shared" si="175"/>
        <v>1213.6361538461538</v>
      </c>
      <c r="BK139" s="202">
        <v>2.1969230769230768</v>
      </c>
      <c r="BL139" s="254">
        <f t="shared" si="176"/>
        <v>966.64615384615377</v>
      </c>
      <c r="BM139" s="202">
        <v>0.51</v>
      </c>
      <c r="BN139" s="255">
        <f t="shared" si="160"/>
        <v>61.2</v>
      </c>
      <c r="BO139" s="203">
        <v>8.9</v>
      </c>
      <c r="BP139" s="221">
        <f t="shared" si="177"/>
        <v>29.37</v>
      </c>
      <c r="BQ139" s="176"/>
      <c r="BR139" s="222">
        <f t="shared" si="178"/>
        <v>0</v>
      </c>
      <c r="BS139" s="176">
        <v>0.5</v>
      </c>
      <c r="BT139" s="222">
        <f t="shared" si="179"/>
        <v>37.5</v>
      </c>
      <c r="BU139" s="197">
        <v>70</v>
      </c>
      <c r="BV139" s="180">
        <v>4</v>
      </c>
      <c r="BW139" s="225">
        <f t="shared" si="180"/>
        <v>48.92</v>
      </c>
      <c r="BX139" s="180"/>
      <c r="BY139" s="225">
        <f t="shared" si="207"/>
        <v>0</v>
      </c>
      <c r="BZ139" s="180"/>
      <c r="CA139" s="225">
        <f t="shared" si="182"/>
        <v>0</v>
      </c>
      <c r="CB139" s="180"/>
      <c r="CC139" s="225">
        <f t="shared" si="183"/>
        <v>0</v>
      </c>
      <c r="CE139" s="12">
        <f t="shared" si="184"/>
        <v>0.47076923076923072</v>
      </c>
    </row>
    <row r="140" spans="1:83" ht="12.75" customHeight="1" thickBot="1">
      <c r="A140" s="299"/>
      <c r="B140" s="38" t="s">
        <v>261</v>
      </c>
      <c r="C140" s="79"/>
      <c r="D140" s="230">
        <f t="shared" si="275"/>
        <v>2590</v>
      </c>
      <c r="E140" s="39">
        <v>290</v>
      </c>
      <c r="F140" s="155">
        <f t="shared" si="263"/>
        <v>1010</v>
      </c>
      <c r="G140" s="156">
        <f t="shared" si="264"/>
        <v>1050</v>
      </c>
      <c r="H140" s="156">
        <f t="shared" si="265"/>
        <v>1080</v>
      </c>
      <c r="I140" s="156">
        <f t="shared" si="266"/>
        <v>1120</v>
      </c>
      <c r="J140" s="156">
        <f t="shared" si="267"/>
        <v>1160</v>
      </c>
      <c r="K140" s="156">
        <f t="shared" si="268"/>
        <v>1190</v>
      </c>
      <c r="L140" s="156">
        <f t="shared" si="269"/>
        <v>1230</v>
      </c>
      <c r="M140" s="156">
        <f t="shared" si="270"/>
        <v>1260</v>
      </c>
      <c r="N140" s="156">
        <f t="shared" si="271"/>
        <v>1300</v>
      </c>
      <c r="O140" s="157">
        <f t="shared" si="272"/>
        <v>1340</v>
      </c>
      <c r="P140" s="12">
        <f t="shared" si="241"/>
        <v>0</v>
      </c>
      <c r="S140" s="106"/>
      <c r="AG140" s="110">
        <v>302</v>
      </c>
      <c r="AH140" s="111">
        <f t="shared" si="252"/>
        <v>1.0396039603960396</v>
      </c>
      <c r="AI140" s="111">
        <f t="shared" si="253"/>
        <v>1.0285714285714285</v>
      </c>
      <c r="AJ140" s="111">
        <f t="shared" si="254"/>
        <v>1.037037037037037</v>
      </c>
      <c r="AK140" s="111">
        <f t="shared" si="255"/>
        <v>1.0357142857142858</v>
      </c>
      <c r="AL140" s="111">
        <f t="shared" si="256"/>
        <v>1.0258620689655173</v>
      </c>
      <c r="AM140" s="111">
        <f t="shared" si="257"/>
        <v>1.0336134453781514</v>
      </c>
      <c r="AN140" s="111">
        <f t="shared" si="258"/>
        <v>1.024390243902439</v>
      </c>
      <c r="AO140" s="111">
        <f t="shared" si="259"/>
        <v>1.0317460317460319</v>
      </c>
      <c r="AP140" s="111">
        <f t="shared" si="260"/>
        <v>1.0307692307692307</v>
      </c>
      <c r="AQ140" s="112">
        <f t="shared" si="161"/>
        <v>0.36000000000000004</v>
      </c>
      <c r="AR140" s="212">
        <v>0.4</v>
      </c>
      <c r="AS140" s="212">
        <v>0.9</v>
      </c>
      <c r="AU140" s="110">
        <f t="shared" si="162"/>
        <v>290</v>
      </c>
      <c r="AV140" s="110">
        <f t="shared" si="163"/>
        <v>1010</v>
      </c>
      <c r="AW140" s="110">
        <f t="shared" si="164"/>
        <v>1050</v>
      </c>
      <c r="AX140" s="110">
        <f t="shared" si="165"/>
        <v>1080</v>
      </c>
      <c r="AY140" s="110">
        <f t="shared" si="166"/>
        <v>1120</v>
      </c>
      <c r="AZ140" s="110">
        <f t="shared" si="167"/>
        <v>1160</v>
      </c>
      <c r="BA140" s="110">
        <f t="shared" si="168"/>
        <v>1190</v>
      </c>
      <c r="BB140" s="110">
        <f t="shared" si="169"/>
        <v>1230</v>
      </c>
      <c r="BC140" s="110">
        <f t="shared" si="170"/>
        <v>1260</v>
      </c>
      <c r="BD140" s="110">
        <f t="shared" si="171"/>
        <v>1300</v>
      </c>
      <c r="BE140" s="110">
        <f t="shared" si="172"/>
        <v>1340</v>
      </c>
      <c r="BF140" s="217">
        <v>1460</v>
      </c>
      <c r="BG140" s="217">
        <f t="shared" si="173"/>
        <v>2590</v>
      </c>
      <c r="BH140" s="218">
        <f t="shared" si="174"/>
        <v>0.77397260273972601</v>
      </c>
      <c r="BI140" s="215">
        <f t="shared" si="262"/>
        <v>1071.54</v>
      </c>
      <c r="BJ140" s="216">
        <f t="shared" si="175"/>
        <v>1518.46</v>
      </c>
      <c r="BK140" s="202">
        <v>2.84</v>
      </c>
      <c r="BL140" s="254">
        <f t="shared" si="176"/>
        <v>1249.5999999999999</v>
      </c>
      <c r="BM140" s="202">
        <v>0.64</v>
      </c>
      <c r="BN140" s="255">
        <f t="shared" si="160"/>
        <v>76.8</v>
      </c>
      <c r="BO140" s="203">
        <v>10.8</v>
      </c>
      <c r="BP140" s="222">
        <f t="shared" si="177"/>
        <v>35.64</v>
      </c>
      <c r="BQ140" s="176"/>
      <c r="BR140" s="222">
        <f t="shared" si="178"/>
        <v>0</v>
      </c>
      <c r="BS140" s="176">
        <v>0.5</v>
      </c>
      <c r="BT140" s="222">
        <f t="shared" si="179"/>
        <v>37.5</v>
      </c>
      <c r="BU140" s="197">
        <v>70</v>
      </c>
      <c r="BV140" s="180">
        <v>4</v>
      </c>
      <c r="BW140" s="226">
        <f t="shared" si="180"/>
        <v>48.92</v>
      </c>
      <c r="BX140" s="180"/>
      <c r="BY140" s="225">
        <f t="shared" si="207"/>
        <v>0</v>
      </c>
      <c r="BZ140" s="180"/>
      <c r="CA140" s="225">
        <f t="shared" si="182"/>
        <v>0</v>
      </c>
      <c r="CB140" s="180"/>
      <c r="CC140" s="225">
        <f t="shared" si="183"/>
        <v>0</v>
      </c>
      <c r="CE140" s="12">
        <f t="shared" si="184"/>
        <v>0.59076923076923071</v>
      </c>
    </row>
    <row r="141" spans="1:83" ht="12.75" customHeight="1" thickBot="1">
      <c r="A141" s="299"/>
      <c r="B141" s="58" t="s">
        <v>262</v>
      </c>
      <c r="C141" s="85"/>
      <c r="D141" s="230">
        <f t="shared" si="275"/>
        <v>2620</v>
      </c>
      <c r="E141" s="59">
        <v>300</v>
      </c>
      <c r="F141" s="158">
        <f t="shared" si="263"/>
        <v>1040</v>
      </c>
      <c r="G141" s="159">
        <f t="shared" si="264"/>
        <v>1070</v>
      </c>
      <c r="H141" s="159">
        <f t="shared" si="265"/>
        <v>1110</v>
      </c>
      <c r="I141" s="159">
        <f t="shared" si="266"/>
        <v>1150</v>
      </c>
      <c r="J141" s="159">
        <f t="shared" si="267"/>
        <v>1180</v>
      </c>
      <c r="K141" s="159">
        <f t="shared" si="268"/>
        <v>1220</v>
      </c>
      <c r="L141" s="159">
        <f t="shared" si="269"/>
        <v>1260</v>
      </c>
      <c r="M141" s="159">
        <f t="shared" si="270"/>
        <v>1290</v>
      </c>
      <c r="N141" s="159">
        <f t="shared" si="271"/>
        <v>1330</v>
      </c>
      <c r="O141" s="160">
        <f t="shared" si="272"/>
        <v>1370</v>
      </c>
      <c r="P141" s="12">
        <f t="shared" si="241"/>
        <v>0</v>
      </c>
      <c r="S141" s="106"/>
      <c r="AG141" s="110">
        <v>303</v>
      </c>
      <c r="AH141" s="111">
        <f t="shared" si="252"/>
        <v>1.0288461538461537</v>
      </c>
      <c r="AI141" s="111">
        <f t="shared" si="253"/>
        <v>1.0373831775700935</v>
      </c>
      <c r="AJ141" s="111">
        <f t="shared" si="254"/>
        <v>1.0360360360360361</v>
      </c>
      <c r="AK141" s="111">
        <f t="shared" si="255"/>
        <v>1.0260869565217392</v>
      </c>
      <c r="AL141" s="111">
        <f t="shared" si="256"/>
        <v>1.0338983050847457</v>
      </c>
      <c r="AM141" s="111">
        <f t="shared" si="257"/>
        <v>1.0327868852459017</v>
      </c>
      <c r="AN141" s="111">
        <f t="shared" si="258"/>
        <v>1.0238095238095237</v>
      </c>
      <c r="AO141" s="111">
        <f t="shared" si="259"/>
        <v>1.0310077519379846</v>
      </c>
      <c r="AP141" s="111">
        <f t="shared" si="260"/>
        <v>1.0300751879699248</v>
      </c>
      <c r="AQ141" s="112">
        <f t="shared" si="161"/>
        <v>0.36800000000000005</v>
      </c>
      <c r="AR141" s="212">
        <v>0.4</v>
      </c>
      <c r="AS141" s="212">
        <v>0.92</v>
      </c>
      <c r="AU141" s="110">
        <f t="shared" si="162"/>
        <v>300</v>
      </c>
      <c r="AV141" s="110">
        <f t="shared" si="163"/>
        <v>1040</v>
      </c>
      <c r="AW141" s="110">
        <f t="shared" si="164"/>
        <v>1070</v>
      </c>
      <c r="AX141" s="110">
        <f t="shared" si="165"/>
        <v>1110</v>
      </c>
      <c r="AY141" s="110">
        <f t="shared" si="166"/>
        <v>1150</v>
      </c>
      <c r="AZ141" s="110">
        <f t="shared" si="167"/>
        <v>1180</v>
      </c>
      <c r="BA141" s="110">
        <f t="shared" si="168"/>
        <v>1220</v>
      </c>
      <c r="BB141" s="110">
        <f t="shared" si="169"/>
        <v>1260</v>
      </c>
      <c r="BC141" s="110">
        <f t="shared" si="170"/>
        <v>1290</v>
      </c>
      <c r="BD141" s="110">
        <f t="shared" si="171"/>
        <v>1330</v>
      </c>
      <c r="BE141" s="110">
        <f t="shared" si="172"/>
        <v>1370</v>
      </c>
      <c r="BF141" s="217">
        <v>1470</v>
      </c>
      <c r="BG141" s="217">
        <f t="shared" si="173"/>
        <v>2620</v>
      </c>
      <c r="BH141" s="218">
        <f t="shared" si="174"/>
        <v>0.78231292517006801</v>
      </c>
      <c r="BI141" s="215">
        <f t="shared" si="262"/>
        <v>1084.07</v>
      </c>
      <c r="BJ141" s="216">
        <f t="shared" si="175"/>
        <v>1535.93</v>
      </c>
      <c r="BK141" s="202">
        <v>2.86</v>
      </c>
      <c r="BL141" s="254">
        <f t="shared" si="176"/>
        <v>1258.3999999999999</v>
      </c>
      <c r="BM141" s="202">
        <v>0.66</v>
      </c>
      <c r="BN141" s="255">
        <f t="shared" si="160"/>
        <v>79.2</v>
      </c>
      <c r="BO141" s="203">
        <v>12.7</v>
      </c>
      <c r="BP141" s="222">
        <f t="shared" si="177"/>
        <v>41.91</v>
      </c>
      <c r="BQ141" s="176"/>
      <c r="BR141" s="222">
        <f t="shared" si="178"/>
        <v>0</v>
      </c>
      <c r="BS141" s="176">
        <v>0.5</v>
      </c>
      <c r="BT141" s="222">
        <f t="shared" si="179"/>
        <v>37.5</v>
      </c>
      <c r="BU141" s="197">
        <v>70</v>
      </c>
      <c r="BV141" s="180">
        <v>4</v>
      </c>
      <c r="BW141" s="224">
        <f t="shared" si="180"/>
        <v>48.92</v>
      </c>
      <c r="BX141" s="180"/>
      <c r="BY141" s="225">
        <f t="shared" si="207"/>
        <v>0</v>
      </c>
      <c r="BZ141" s="180"/>
      <c r="CA141" s="225">
        <f t="shared" si="182"/>
        <v>0</v>
      </c>
      <c r="CB141" s="180"/>
      <c r="CC141" s="226">
        <f t="shared" si="183"/>
        <v>0</v>
      </c>
      <c r="CE141" s="12">
        <f t="shared" si="184"/>
        <v>0.60923076923076913</v>
      </c>
    </row>
    <row r="142" spans="1:83" ht="22.5" customHeight="1" thickBot="1">
      <c r="A142" s="301"/>
      <c r="B142" s="60" t="s">
        <v>156</v>
      </c>
      <c r="C142" s="81"/>
      <c r="D142" s="245">
        <f t="shared" si="275"/>
        <v>1070</v>
      </c>
      <c r="E142" s="164">
        <v>170</v>
      </c>
      <c r="F142" s="147">
        <f t="shared" si="263"/>
        <v>610</v>
      </c>
      <c r="G142" s="148">
        <f t="shared" si="264"/>
        <v>630</v>
      </c>
      <c r="H142" s="148">
        <f t="shared" si="265"/>
        <v>650</v>
      </c>
      <c r="I142" s="148">
        <f t="shared" si="266"/>
        <v>670</v>
      </c>
      <c r="J142" s="148">
        <f t="shared" si="267"/>
        <v>700</v>
      </c>
      <c r="K142" s="148">
        <f t="shared" si="268"/>
        <v>720</v>
      </c>
      <c r="L142" s="148">
        <f t="shared" si="269"/>
        <v>740</v>
      </c>
      <c r="M142" s="148">
        <f t="shared" si="270"/>
        <v>760</v>
      </c>
      <c r="N142" s="148">
        <f t="shared" si="271"/>
        <v>780</v>
      </c>
      <c r="O142" s="50">
        <f t="shared" si="272"/>
        <v>800</v>
      </c>
      <c r="P142" s="12">
        <f t="shared" si="241"/>
        <v>0</v>
      </c>
      <c r="S142" s="106"/>
      <c r="AG142" s="110">
        <v>304</v>
      </c>
      <c r="AH142" s="111">
        <f t="shared" si="252"/>
        <v>1.0327868852459017</v>
      </c>
      <c r="AI142" s="111">
        <f t="shared" si="253"/>
        <v>1.0317460317460319</v>
      </c>
      <c r="AJ142" s="111">
        <f t="shared" si="254"/>
        <v>1.0307692307692307</v>
      </c>
      <c r="AK142" s="111">
        <f t="shared" si="255"/>
        <v>1.044776119402985</v>
      </c>
      <c r="AL142" s="111">
        <f t="shared" si="256"/>
        <v>1.0285714285714285</v>
      </c>
      <c r="AM142" s="111">
        <f t="shared" si="257"/>
        <v>1.0277777777777777</v>
      </c>
      <c r="AN142" s="111">
        <f t="shared" si="258"/>
        <v>1.027027027027027</v>
      </c>
      <c r="AO142" s="111">
        <f t="shared" si="259"/>
        <v>1.0263157894736843</v>
      </c>
      <c r="AP142" s="111">
        <f t="shared" si="260"/>
        <v>1.0256410256410255</v>
      </c>
      <c r="AQ142" s="112">
        <f t="shared" si="161"/>
        <v>0.216</v>
      </c>
      <c r="AR142" s="212">
        <v>0.3</v>
      </c>
      <c r="AS142" s="212">
        <v>0.72</v>
      </c>
      <c r="AU142" s="110">
        <f t="shared" si="162"/>
        <v>180</v>
      </c>
      <c r="AV142" s="110">
        <f t="shared" si="163"/>
        <v>610</v>
      </c>
      <c r="AW142" s="110">
        <f t="shared" si="164"/>
        <v>630</v>
      </c>
      <c r="AX142" s="110">
        <f t="shared" si="165"/>
        <v>650</v>
      </c>
      <c r="AY142" s="110">
        <f t="shared" si="166"/>
        <v>670</v>
      </c>
      <c r="AZ142" s="110">
        <f t="shared" si="167"/>
        <v>700</v>
      </c>
      <c r="BA142" s="110">
        <f t="shared" si="168"/>
        <v>720</v>
      </c>
      <c r="BB142" s="110">
        <f t="shared" si="169"/>
        <v>740</v>
      </c>
      <c r="BC142" s="110">
        <f t="shared" si="170"/>
        <v>760</v>
      </c>
      <c r="BD142" s="110">
        <f t="shared" si="171"/>
        <v>780</v>
      </c>
      <c r="BE142" s="110">
        <f t="shared" si="172"/>
        <v>800</v>
      </c>
      <c r="BF142" s="217">
        <v>640</v>
      </c>
      <c r="BG142" s="217">
        <f t="shared" si="173"/>
        <v>1070</v>
      </c>
      <c r="BH142" s="218">
        <f t="shared" si="174"/>
        <v>0.671875</v>
      </c>
      <c r="BI142" s="215">
        <f t="shared" si="262"/>
        <v>445.27</v>
      </c>
      <c r="BJ142" s="216">
        <f t="shared" si="175"/>
        <v>624.73</v>
      </c>
      <c r="BK142" s="202">
        <v>0.77</v>
      </c>
      <c r="BL142" s="254">
        <f t="shared" si="176"/>
        <v>338.8</v>
      </c>
      <c r="BM142" s="202">
        <v>0.25</v>
      </c>
      <c r="BN142" s="255">
        <f t="shared" si="160"/>
        <v>30</v>
      </c>
      <c r="BO142" s="203">
        <v>4.7</v>
      </c>
      <c r="BP142" s="222">
        <f t="shared" si="177"/>
        <v>15.51</v>
      </c>
      <c r="BQ142" s="176"/>
      <c r="BR142" s="222">
        <f t="shared" si="178"/>
        <v>0</v>
      </c>
      <c r="BS142" s="176">
        <v>0.5</v>
      </c>
      <c r="BT142" s="222">
        <f t="shared" si="179"/>
        <v>37.5</v>
      </c>
      <c r="BU142" s="197">
        <v>70</v>
      </c>
      <c r="BV142" s="180">
        <v>4</v>
      </c>
      <c r="BW142" s="225">
        <f t="shared" si="180"/>
        <v>48.92</v>
      </c>
      <c r="BX142" s="180"/>
      <c r="BY142" s="225">
        <f t="shared" si="207"/>
        <v>0</v>
      </c>
      <c r="BZ142" s="180">
        <v>2</v>
      </c>
      <c r="CA142" s="225">
        <f t="shared" si="182"/>
        <v>84</v>
      </c>
      <c r="CB142" s="180"/>
      <c r="CC142" s="224">
        <f t="shared" si="183"/>
        <v>0</v>
      </c>
      <c r="CE142" s="12">
        <f t="shared" si="184"/>
        <v>0.23076923076923073</v>
      </c>
    </row>
    <row r="143" spans="1:83" ht="22.5" customHeight="1" thickBot="1">
      <c r="A143" s="302"/>
      <c r="B143" s="61" t="s">
        <v>157</v>
      </c>
      <c r="C143" s="82"/>
      <c r="D143" s="245">
        <f t="shared" si="275"/>
        <v>1120</v>
      </c>
      <c r="E143" s="166">
        <v>200</v>
      </c>
      <c r="F143" s="149">
        <f t="shared" si="263"/>
        <v>710</v>
      </c>
      <c r="G143" s="146">
        <f t="shared" si="264"/>
        <v>740</v>
      </c>
      <c r="H143" s="146">
        <f t="shared" si="265"/>
        <v>760</v>
      </c>
      <c r="I143" s="146">
        <f t="shared" si="266"/>
        <v>790</v>
      </c>
      <c r="J143" s="146">
        <f t="shared" si="267"/>
        <v>810</v>
      </c>
      <c r="K143" s="146">
        <f t="shared" si="268"/>
        <v>840</v>
      </c>
      <c r="L143" s="146">
        <f t="shared" si="269"/>
        <v>860</v>
      </c>
      <c r="M143" s="146">
        <f t="shared" si="270"/>
        <v>890</v>
      </c>
      <c r="N143" s="146">
        <f t="shared" si="271"/>
        <v>910</v>
      </c>
      <c r="O143" s="53">
        <f t="shared" si="272"/>
        <v>940</v>
      </c>
      <c r="P143" s="12">
        <f t="shared" si="241"/>
        <v>0</v>
      </c>
      <c r="S143" s="106"/>
      <c r="AG143" s="110">
        <v>305</v>
      </c>
      <c r="AH143" s="111">
        <f t="shared" si="252"/>
        <v>1.0422535211267605</v>
      </c>
      <c r="AI143" s="111">
        <f t="shared" si="253"/>
        <v>1.027027027027027</v>
      </c>
      <c r="AJ143" s="111">
        <f t="shared" si="254"/>
        <v>1.0394736842105263</v>
      </c>
      <c r="AK143" s="111">
        <f t="shared" si="255"/>
        <v>1.0253164556962024</v>
      </c>
      <c r="AL143" s="111">
        <f t="shared" si="256"/>
        <v>1.037037037037037</v>
      </c>
      <c r="AM143" s="111">
        <f t="shared" si="257"/>
        <v>1.0238095238095237</v>
      </c>
      <c r="AN143" s="111">
        <f t="shared" si="258"/>
        <v>1.0348837209302326</v>
      </c>
      <c r="AO143" s="111">
        <f t="shared" si="259"/>
        <v>1.0224719101123596</v>
      </c>
      <c r="AP143" s="111">
        <f t="shared" si="260"/>
        <v>1.0329670329670331</v>
      </c>
      <c r="AQ143" s="112">
        <f t="shared" si="161"/>
        <v>0.252</v>
      </c>
      <c r="AR143" s="212">
        <f>AR142+0.05</f>
        <v>0.35</v>
      </c>
      <c r="AS143" s="212">
        <v>0.72</v>
      </c>
      <c r="AU143" s="110">
        <f t="shared" si="162"/>
        <v>210</v>
      </c>
      <c r="AV143" s="110">
        <f t="shared" si="163"/>
        <v>710</v>
      </c>
      <c r="AW143" s="110">
        <f t="shared" si="164"/>
        <v>740</v>
      </c>
      <c r="AX143" s="110">
        <f t="shared" si="165"/>
        <v>760</v>
      </c>
      <c r="AY143" s="110">
        <f t="shared" si="166"/>
        <v>790</v>
      </c>
      <c r="AZ143" s="110">
        <f t="shared" si="167"/>
        <v>810</v>
      </c>
      <c r="BA143" s="110">
        <f t="shared" si="168"/>
        <v>840</v>
      </c>
      <c r="BB143" s="110">
        <f t="shared" si="169"/>
        <v>860</v>
      </c>
      <c r="BC143" s="110">
        <f t="shared" si="170"/>
        <v>890</v>
      </c>
      <c r="BD143" s="110">
        <f t="shared" si="171"/>
        <v>910</v>
      </c>
      <c r="BE143" s="110">
        <f t="shared" si="172"/>
        <v>940</v>
      </c>
      <c r="BF143" s="217">
        <v>670</v>
      </c>
      <c r="BG143" s="217">
        <f t="shared" si="173"/>
        <v>1120</v>
      </c>
      <c r="BH143" s="218">
        <f t="shared" si="174"/>
        <v>0.67164179104477606</v>
      </c>
      <c r="BI143" s="215">
        <f t="shared" si="262"/>
        <v>466.28000000000009</v>
      </c>
      <c r="BJ143" s="216">
        <f t="shared" si="175"/>
        <v>653.71999999999991</v>
      </c>
      <c r="BK143" s="202">
        <v>0.82</v>
      </c>
      <c r="BL143" s="254">
        <f t="shared" si="176"/>
        <v>360.79999999999995</v>
      </c>
      <c r="BM143" s="202">
        <v>0.3</v>
      </c>
      <c r="BN143" s="255">
        <f t="shared" si="160"/>
        <v>36</v>
      </c>
      <c r="BO143" s="203">
        <v>5</v>
      </c>
      <c r="BP143" s="222">
        <f t="shared" si="177"/>
        <v>16.5</v>
      </c>
      <c r="BQ143" s="176"/>
      <c r="BR143" s="222">
        <f t="shared" si="178"/>
        <v>0</v>
      </c>
      <c r="BS143" s="176">
        <v>0.5</v>
      </c>
      <c r="BT143" s="222">
        <f t="shared" si="179"/>
        <v>37.5</v>
      </c>
      <c r="BU143" s="197">
        <v>70</v>
      </c>
      <c r="BV143" s="180">
        <v>4</v>
      </c>
      <c r="BW143" s="225">
        <f t="shared" si="180"/>
        <v>48.92</v>
      </c>
      <c r="BX143" s="180"/>
      <c r="BY143" s="225">
        <f t="shared" si="207"/>
        <v>0</v>
      </c>
      <c r="BZ143" s="180">
        <v>2</v>
      </c>
      <c r="CA143" s="225">
        <f t="shared" si="182"/>
        <v>84</v>
      </c>
      <c r="CB143" s="180"/>
      <c r="CC143" s="225">
        <f t="shared" si="183"/>
        <v>0</v>
      </c>
      <c r="CE143" s="12">
        <f t="shared" si="184"/>
        <v>0.27692307692307688</v>
      </c>
    </row>
    <row r="144" spans="1:83" ht="22.5" customHeight="1" thickBot="1">
      <c r="A144" s="302"/>
      <c r="B144" s="61" t="s">
        <v>158</v>
      </c>
      <c r="C144" s="82"/>
      <c r="D144" s="245">
        <f t="shared" si="275"/>
        <v>1160</v>
      </c>
      <c r="E144" s="166">
        <v>230</v>
      </c>
      <c r="F144" s="149">
        <f t="shared" si="263"/>
        <v>810</v>
      </c>
      <c r="G144" s="146">
        <f t="shared" si="264"/>
        <v>840</v>
      </c>
      <c r="H144" s="146">
        <f t="shared" si="265"/>
        <v>870</v>
      </c>
      <c r="I144" s="146">
        <f t="shared" si="266"/>
        <v>900</v>
      </c>
      <c r="J144" s="146">
        <f t="shared" si="267"/>
        <v>930</v>
      </c>
      <c r="K144" s="146">
        <f t="shared" si="268"/>
        <v>960</v>
      </c>
      <c r="L144" s="146">
        <f t="shared" si="269"/>
        <v>980</v>
      </c>
      <c r="M144" s="146">
        <f t="shared" si="270"/>
        <v>1010</v>
      </c>
      <c r="N144" s="146">
        <f t="shared" si="271"/>
        <v>1040</v>
      </c>
      <c r="O144" s="53">
        <f t="shared" si="272"/>
        <v>1070</v>
      </c>
      <c r="P144" s="12">
        <f t="shared" si="241"/>
        <v>0</v>
      </c>
      <c r="S144" s="106"/>
      <c r="AG144" s="110">
        <v>306</v>
      </c>
      <c r="AH144" s="111">
        <f t="shared" si="252"/>
        <v>1.037037037037037</v>
      </c>
      <c r="AI144" s="111">
        <f t="shared" si="253"/>
        <v>1.0357142857142858</v>
      </c>
      <c r="AJ144" s="111">
        <f t="shared" si="254"/>
        <v>1.0344827586206897</v>
      </c>
      <c r="AK144" s="111">
        <f t="shared" si="255"/>
        <v>1.0333333333333334</v>
      </c>
      <c r="AL144" s="111">
        <f t="shared" si="256"/>
        <v>1.032258064516129</v>
      </c>
      <c r="AM144" s="111">
        <f t="shared" si="257"/>
        <v>1.0208333333333333</v>
      </c>
      <c r="AN144" s="111">
        <f t="shared" si="258"/>
        <v>1.0306122448979591</v>
      </c>
      <c r="AO144" s="111">
        <f t="shared" si="259"/>
        <v>1.0297029702970297</v>
      </c>
      <c r="AP144" s="111">
        <f t="shared" si="260"/>
        <v>1.0288461538461537</v>
      </c>
      <c r="AQ144" s="112">
        <f t="shared" si="161"/>
        <v>0.28799999999999998</v>
      </c>
      <c r="AR144" s="212">
        <f t="shared" ref="AR144:AR154" si="276">AR143+0.05</f>
        <v>0.39999999999999997</v>
      </c>
      <c r="AS144" s="212">
        <v>0.72</v>
      </c>
      <c r="AU144" s="110">
        <f t="shared" si="162"/>
        <v>240</v>
      </c>
      <c r="AV144" s="110">
        <f t="shared" si="163"/>
        <v>810</v>
      </c>
      <c r="AW144" s="110">
        <f t="shared" si="164"/>
        <v>840</v>
      </c>
      <c r="AX144" s="110">
        <f t="shared" si="165"/>
        <v>870</v>
      </c>
      <c r="AY144" s="110">
        <f t="shared" si="166"/>
        <v>900</v>
      </c>
      <c r="AZ144" s="110">
        <f t="shared" si="167"/>
        <v>930</v>
      </c>
      <c r="BA144" s="110">
        <f t="shared" si="168"/>
        <v>960</v>
      </c>
      <c r="BB144" s="110">
        <f t="shared" si="169"/>
        <v>980</v>
      </c>
      <c r="BC144" s="110">
        <f t="shared" si="170"/>
        <v>1010</v>
      </c>
      <c r="BD144" s="110">
        <f t="shared" si="171"/>
        <v>1040</v>
      </c>
      <c r="BE144" s="110">
        <f t="shared" si="172"/>
        <v>1070</v>
      </c>
      <c r="BF144" s="217">
        <v>710</v>
      </c>
      <c r="BG144" s="217">
        <f t="shared" si="173"/>
        <v>1160</v>
      </c>
      <c r="BH144" s="218">
        <f t="shared" si="174"/>
        <v>0.63380281690140849</v>
      </c>
      <c r="BI144" s="215">
        <f t="shared" si="262"/>
        <v>478.49</v>
      </c>
      <c r="BJ144" s="216">
        <f t="shared" si="175"/>
        <v>681.51</v>
      </c>
      <c r="BK144" s="202">
        <v>0.87</v>
      </c>
      <c r="BL144" s="254">
        <f t="shared" si="176"/>
        <v>382.8</v>
      </c>
      <c r="BM144" s="202">
        <v>0.34</v>
      </c>
      <c r="BN144" s="255">
        <f t="shared" si="160"/>
        <v>40.800000000000004</v>
      </c>
      <c r="BO144" s="203">
        <v>5.3</v>
      </c>
      <c r="BP144" s="222">
        <f t="shared" si="177"/>
        <v>17.489999999999998</v>
      </c>
      <c r="BQ144" s="176"/>
      <c r="BR144" s="222">
        <f t="shared" si="178"/>
        <v>0</v>
      </c>
      <c r="BS144" s="176">
        <v>0.5</v>
      </c>
      <c r="BT144" s="222">
        <f t="shared" si="179"/>
        <v>37.5</v>
      </c>
      <c r="BU144" s="197">
        <v>70</v>
      </c>
      <c r="BV144" s="180">
        <v>4</v>
      </c>
      <c r="BW144" s="225">
        <f t="shared" si="180"/>
        <v>48.92</v>
      </c>
      <c r="BX144" s="180"/>
      <c r="BY144" s="225">
        <f t="shared" si="207"/>
        <v>0</v>
      </c>
      <c r="BZ144" s="180">
        <v>2</v>
      </c>
      <c r="CA144" s="225">
        <f t="shared" si="182"/>
        <v>84</v>
      </c>
      <c r="CB144" s="180"/>
      <c r="CC144" s="225">
        <f t="shared" si="183"/>
        <v>0</v>
      </c>
      <c r="CE144" s="12">
        <f t="shared" si="184"/>
        <v>0.31384615384615383</v>
      </c>
    </row>
    <row r="145" spans="1:83" ht="20.45" customHeight="1" thickBot="1">
      <c r="A145" s="302"/>
      <c r="B145" s="47" t="s">
        <v>154</v>
      </c>
      <c r="C145" s="82"/>
      <c r="D145" s="245">
        <f t="shared" si="275"/>
        <v>1210</v>
      </c>
      <c r="E145" s="166">
        <v>260</v>
      </c>
      <c r="F145" s="149">
        <f t="shared" si="263"/>
        <v>910</v>
      </c>
      <c r="G145" s="146">
        <f t="shared" si="264"/>
        <v>940</v>
      </c>
      <c r="H145" s="146">
        <f t="shared" si="265"/>
        <v>980</v>
      </c>
      <c r="I145" s="146">
        <f t="shared" si="266"/>
        <v>1010</v>
      </c>
      <c r="J145" s="146">
        <f t="shared" si="267"/>
        <v>1040</v>
      </c>
      <c r="K145" s="146">
        <f t="shared" si="268"/>
        <v>1070</v>
      </c>
      <c r="L145" s="146">
        <f t="shared" si="269"/>
        <v>1110</v>
      </c>
      <c r="M145" s="146">
        <f t="shared" si="270"/>
        <v>1140</v>
      </c>
      <c r="N145" s="146">
        <f t="shared" si="271"/>
        <v>1170</v>
      </c>
      <c r="O145" s="53">
        <f t="shared" si="272"/>
        <v>1200</v>
      </c>
      <c r="P145" s="12">
        <f t="shared" si="241"/>
        <v>0</v>
      </c>
      <c r="S145" s="106"/>
      <c r="AG145" s="110">
        <v>307</v>
      </c>
      <c r="AH145" s="111">
        <f t="shared" si="252"/>
        <v>1.0329670329670331</v>
      </c>
      <c r="AI145" s="111">
        <f t="shared" si="253"/>
        <v>1.0425531914893618</v>
      </c>
      <c r="AJ145" s="111">
        <f t="shared" si="254"/>
        <v>1.0306122448979591</v>
      </c>
      <c r="AK145" s="111">
        <f t="shared" si="255"/>
        <v>1.0297029702970297</v>
      </c>
      <c r="AL145" s="111">
        <f t="shared" si="256"/>
        <v>1.0288461538461537</v>
      </c>
      <c r="AM145" s="111">
        <f t="shared" si="257"/>
        <v>1.0373831775700935</v>
      </c>
      <c r="AN145" s="111">
        <f t="shared" si="258"/>
        <v>1.027027027027027</v>
      </c>
      <c r="AO145" s="111">
        <f t="shared" si="259"/>
        <v>1.0263157894736843</v>
      </c>
      <c r="AP145" s="111">
        <f t="shared" si="260"/>
        <v>1.0256410256410255</v>
      </c>
      <c r="AQ145" s="112">
        <f t="shared" si="161"/>
        <v>0.32399999999999995</v>
      </c>
      <c r="AR145" s="212">
        <f t="shared" si="276"/>
        <v>0.44999999999999996</v>
      </c>
      <c r="AS145" s="212">
        <v>0.72</v>
      </c>
      <c r="AU145" s="110">
        <f t="shared" si="162"/>
        <v>260</v>
      </c>
      <c r="AV145" s="110">
        <f t="shared" si="163"/>
        <v>910</v>
      </c>
      <c r="AW145" s="110">
        <f t="shared" si="164"/>
        <v>940</v>
      </c>
      <c r="AX145" s="110">
        <f t="shared" si="165"/>
        <v>980</v>
      </c>
      <c r="AY145" s="110">
        <f t="shared" si="166"/>
        <v>1010</v>
      </c>
      <c r="AZ145" s="110">
        <f t="shared" si="167"/>
        <v>1040</v>
      </c>
      <c r="BA145" s="110">
        <f t="shared" si="168"/>
        <v>1070</v>
      </c>
      <c r="BB145" s="110">
        <f t="shared" si="169"/>
        <v>1110</v>
      </c>
      <c r="BC145" s="110">
        <f t="shared" si="170"/>
        <v>1140</v>
      </c>
      <c r="BD145" s="110">
        <f t="shared" si="171"/>
        <v>1170</v>
      </c>
      <c r="BE145" s="110">
        <f t="shared" si="172"/>
        <v>1200</v>
      </c>
      <c r="BF145" s="217">
        <v>740</v>
      </c>
      <c r="BG145" s="217">
        <f t="shared" si="173"/>
        <v>1210</v>
      </c>
      <c r="BH145" s="218">
        <f t="shared" si="174"/>
        <v>0.63513513513513509</v>
      </c>
      <c r="BI145" s="215">
        <f t="shared" si="262"/>
        <v>500.69999999999993</v>
      </c>
      <c r="BJ145" s="216">
        <f t="shared" si="175"/>
        <v>709.30000000000007</v>
      </c>
      <c r="BK145" s="202">
        <v>0.92</v>
      </c>
      <c r="BL145" s="254">
        <f t="shared" si="176"/>
        <v>404.8</v>
      </c>
      <c r="BM145" s="202">
        <v>0.38</v>
      </c>
      <c r="BN145" s="255">
        <f t="shared" si="160"/>
        <v>45.6</v>
      </c>
      <c r="BO145" s="203">
        <v>5.6</v>
      </c>
      <c r="BP145" s="222">
        <f t="shared" si="177"/>
        <v>18.479999999999997</v>
      </c>
      <c r="BQ145" s="176"/>
      <c r="BR145" s="222">
        <f t="shared" si="178"/>
        <v>0</v>
      </c>
      <c r="BS145" s="176">
        <v>0.5</v>
      </c>
      <c r="BT145" s="222">
        <f t="shared" si="179"/>
        <v>37.5</v>
      </c>
      <c r="BU145" s="197">
        <v>70</v>
      </c>
      <c r="BV145" s="180">
        <v>4</v>
      </c>
      <c r="BW145" s="225">
        <f t="shared" si="180"/>
        <v>48.92</v>
      </c>
      <c r="BX145" s="180"/>
      <c r="BY145" s="225">
        <f t="shared" si="207"/>
        <v>0</v>
      </c>
      <c r="BZ145" s="180">
        <v>2</v>
      </c>
      <c r="CA145" s="225">
        <f t="shared" si="182"/>
        <v>84</v>
      </c>
      <c r="CB145" s="180"/>
      <c r="CC145" s="225">
        <f t="shared" si="183"/>
        <v>0</v>
      </c>
      <c r="CE145" s="12">
        <f t="shared" si="184"/>
        <v>0.35076923076923078</v>
      </c>
    </row>
    <row r="146" spans="1:83" ht="22.5" customHeight="1" thickBot="1">
      <c r="A146" s="302"/>
      <c r="B146" s="61" t="s">
        <v>159</v>
      </c>
      <c r="C146" s="82"/>
      <c r="D146" s="245">
        <f t="shared" si="275"/>
        <v>1260</v>
      </c>
      <c r="E146" s="166">
        <v>290</v>
      </c>
      <c r="F146" s="149">
        <f t="shared" si="263"/>
        <v>1010</v>
      </c>
      <c r="G146" s="146">
        <f t="shared" si="264"/>
        <v>1050</v>
      </c>
      <c r="H146" s="146">
        <f t="shared" si="265"/>
        <v>1080</v>
      </c>
      <c r="I146" s="146">
        <f t="shared" si="266"/>
        <v>1120</v>
      </c>
      <c r="J146" s="146">
        <f t="shared" si="267"/>
        <v>1160</v>
      </c>
      <c r="K146" s="146">
        <f t="shared" si="268"/>
        <v>1190</v>
      </c>
      <c r="L146" s="146">
        <f t="shared" si="269"/>
        <v>1230</v>
      </c>
      <c r="M146" s="146">
        <f t="shared" si="270"/>
        <v>1260</v>
      </c>
      <c r="N146" s="146">
        <f t="shared" si="271"/>
        <v>1300</v>
      </c>
      <c r="O146" s="53">
        <f t="shared" si="272"/>
        <v>1340</v>
      </c>
      <c r="P146" s="12">
        <f t="shared" si="241"/>
        <v>0</v>
      </c>
      <c r="S146" s="106"/>
      <c r="AG146" s="110">
        <v>308</v>
      </c>
      <c r="AH146" s="111">
        <f t="shared" si="252"/>
        <v>1.0396039603960396</v>
      </c>
      <c r="AI146" s="111">
        <f t="shared" si="253"/>
        <v>1.0285714285714285</v>
      </c>
      <c r="AJ146" s="111">
        <f t="shared" si="254"/>
        <v>1.037037037037037</v>
      </c>
      <c r="AK146" s="111">
        <f t="shared" si="255"/>
        <v>1.0357142857142858</v>
      </c>
      <c r="AL146" s="111">
        <f t="shared" si="256"/>
        <v>1.0258620689655173</v>
      </c>
      <c r="AM146" s="111">
        <f t="shared" si="257"/>
        <v>1.0336134453781514</v>
      </c>
      <c r="AN146" s="111">
        <f t="shared" si="258"/>
        <v>1.024390243902439</v>
      </c>
      <c r="AO146" s="111">
        <f t="shared" si="259"/>
        <v>1.0317460317460319</v>
      </c>
      <c r="AP146" s="111">
        <f t="shared" si="260"/>
        <v>1.0307692307692307</v>
      </c>
      <c r="AQ146" s="112">
        <f t="shared" si="161"/>
        <v>0.35999999999999993</v>
      </c>
      <c r="AR146" s="212">
        <f t="shared" si="276"/>
        <v>0.49999999999999994</v>
      </c>
      <c r="AS146" s="212">
        <v>0.72</v>
      </c>
      <c r="AU146" s="110">
        <f t="shared" si="162"/>
        <v>290</v>
      </c>
      <c r="AV146" s="110">
        <f t="shared" si="163"/>
        <v>1010</v>
      </c>
      <c r="AW146" s="110">
        <f t="shared" si="164"/>
        <v>1050</v>
      </c>
      <c r="AX146" s="110">
        <f t="shared" si="165"/>
        <v>1080</v>
      </c>
      <c r="AY146" s="110">
        <f t="shared" si="166"/>
        <v>1120</v>
      </c>
      <c r="AZ146" s="110">
        <f t="shared" si="167"/>
        <v>1160</v>
      </c>
      <c r="BA146" s="110">
        <f t="shared" si="168"/>
        <v>1190</v>
      </c>
      <c r="BB146" s="110">
        <f t="shared" si="169"/>
        <v>1230</v>
      </c>
      <c r="BC146" s="110">
        <f t="shared" si="170"/>
        <v>1260</v>
      </c>
      <c r="BD146" s="110">
        <f t="shared" si="171"/>
        <v>1300</v>
      </c>
      <c r="BE146" s="110">
        <f t="shared" si="172"/>
        <v>1340</v>
      </c>
      <c r="BF146" s="217">
        <v>720</v>
      </c>
      <c r="BG146" s="217">
        <f t="shared" si="173"/>
        <v>1260</v>
      </c>
      <c r="BH146" s="218">
        <f t="shared" si="174"/>
        <v>0.75</v>
      </c>
      <c r="BI146" s="215">
        <f t="shared" si="262"/>
        <v>521.71</v>
      </c>
      <c r="BJ146" s="216">
        <f t="shared" si="175"/>
        <v>738.29</v>
      </c>
      <c r="BK146" s="202">
        <v>0.97</v>
      </c>
      <c r="BL146" s="254">
        <f t="shared" si="176"/>
        <v>426.8</v>
      </c>
      <c r="BM146" s="202">
        <v>0.43</v>
      </c>
      <c r="BN146" s="255">
        <f t="shared" si="160"/>
        <v>51.6</v>
      </c>
      <c r="BO146" s="203">
        <v>5.9</v>
      </c>
      <c r="BP146" s="222">
        <f t="shared" si="177"/>
        <v>19.47</v>
      </c>
      <c r="BQ146" s="176"/>
      <c r="BR146" s="222">
        <f t="shared" si="178"/>
        <v>0</v>
      </c>
      <c r="BS146" s="176">
        <v>0.5</v>
      </c>
      <c r="BT146" s="222">
        <f t="shared" si="179"/>
        <v>37.5</v>
      </c>
      <c r="BU146" s="197">
        <v>70</v>
      </c>
      <c r="BV146" s="180">
        <v>4</v>
      </c>
      <c r="BW146" s="226">
        <f t="shared" si="180"/>
        <v>48.92</v>
      </c>
      <c r="BX146" s="180"/>
      <c r="BY146" s="225">
        <f t="shared" si="207"/>
        <v>0</v>
      </c>
      <c r="BZ146" s="180">
        <v>2</v>
      </c>
      <c r="CA146" s="225">
        <f t="shared" si="182"/>
        <v>84</v>
      </c>
      <c r="CB146" s="180"/>
      <c r="CC146" s="226">
        <f t="shared" si="183"/>
        <v>0</v>
      </c>
      <c r="CE146" s="12">
        <f t="shared" si="184"/>
        <v>0.39692307692307688</v>
      </c>
    </row>
    <row r="147" spans="1:83" ht="22.5" customHeight="1" thickBot="1">
      <c r="A147" s="302"/>
      <c r="B147" s="61" t="s">
        <v>160</v>
      </c>
      <c r="C147" s="82"/>
      <c r="D147" s="245">
        <f t="shared" si="275"/>
        <v>1310</v>
      </c>
      <c r="E147" s="166">
        <v>320</v>
      </c>
      <c r="F147" s="149">
        <f t="shared" si="263"/>
        <v>1110</v>
      </c>
      <c r="G147" s="146">
        <f t="shared" si="264"/>
        <v>1150</v>
      </c>
      <c r="H147" s="146">
        <f t="shared" si="265"/>
        <v>1190</v>
      </c>
      <c r="I147" s="146">
        <f t="shared" si="266"/>
        <v>1230</v>
      </c>
      <c r="J147" s="146">
        <f t="shared" si="267"/>
        <v>1270</v>
      </c>
      <c r="K147" s="146">
        <f t="shared" si="268"/>
        <v>1310</v>
      </c>
      <c r="L147" s="146">
        <f t="shared" si="269"/>
        <v>1350</v>
      </c>
      <c r="M147" s="146">
        <f t="shared" si="270"/>
        <v>1390</v>
      </c>
      <c r="N147" s="146">
        <f t="shared" si="271"/>
        <v>1430</v>
      </c>
      <c r="O147" s="53">
        <f t="shared" si="272"/>
        <v>1470</v>
      </c>
      <c r="P147" s="12">
        <f t="shared" si="241"/>
        <v>0</v>
      </c>
      <c r="S147" s="106"/>
      <c r="AG147" s="110">
        <v>309</v>
      </c>
      <c r="AH147" s="111">
        <f t="shared" si="252"/>
        <v>1.0360360360360361</v>
      </c>
      <c r="AI147" s="111">
        <f t="shared" si="253"/>
        <v>1.0347826086956522</v>
      </c>
      <c r="AJ147" s="111">
        <f t="shared" si="254"/>
        <v>1.0336134453781514</v>
      </c>
      <c r="AK147" s="111">
        <f t="shared" si="255"/>
        <v>1.032520325203252</v>
      </c>
      <c r="AL147" s="111">
        <f t="shared" si="256"/>
        <v>1.0314960629921259</v>
      </c>
      <c r="AM147" s="111">
        <f t="shared" si="257"/>
        <v>1.0305343511450382</v>
      </c>
      <c r="AN147" s="111">
        <f t="shared" si="258"/>
        <v>1.0296296296296297</v>
      </c>
      <c r="AO147" s="111">
        <f t="shared" si="259"/>
        <v>1.0287769784172662</v>
      </c>
      <c r="AP147" s="111">
        <f t="shared" si="260"/>
        <v>1.0279720279720279</v>
      </c>
      <c r="AQ147" s="112">
        <f t="shared" si="161"/>
        <v>0.39599999999999996</v>
      </c>
      <c r="AR147" s="212">
        <f t="shared" si="276"/>
        <v>0.54999999999999993</v>
      </c>
      <c r="AS147" s="212">
        <v>0.72</v>
      </c>
      <c r="AU147" s="110">
        <f t="shared" si="162"/>
        <v>320</v>
      </c>
      <c r="AV147" s="110">
        <f t="shared" si="163"/>
        <v>1110</v>
      </c>
      <c r="AW147" s="110">
        <f t="shared" si="164"/>
        <v>1150</v>
      </c>
      <c r="AX147" s="110">
        <f t="shared" si="165"/>
        <v>1190</v>
      </c>
      <c r="AY147" s="110">
        <f t="shared" si="166"/>
        <v>1230</v>
      </c>
      <c r="AZ147" s="110">
        <f t="shared" si="167"/>
        <v>1270</v>
      </c>
      <c r="BA147" s="110">
        <f t="shared" si="168"/>
        <v>1310</v>
      </c>
      <c r="BB147" s="110">
        <f t="shared" si="169"/>
        <v>1350</v>
      </c>
      <c r="BC147" s="110">
        <f t="shared" si="170"/>
        <v>1390</v>
      </c>
      <c r="BD147" s="110">
        <f t="shared" si="171"/>
        <v>1430</v>
      </c>
      <c r="BE147" s="110">
        <f t="shared" si="172"/>
        <v>1470</v>
      </c>
      <c r="BF147" s="217">
        <v>810</v>
      </c>
      <c r="BG147" s="217">
        <f t="shared" si="173"/>
        <v>1310</v>
      </c>
      <c r="BH147" s="218">
        <f t="shared" si="174"/>
        <v>0.61728395061728403</v>
      </c>
      <c r="BI147" s="215">
        <f t="shared" si="262"/>
        <v>543.92000000000007</v>
      </c>
      <c r="BJ147" s="216">
        <f t="shared" si="175"/>
        <v>766.07999999999993</v>
      </c>
      <c r="BK147" s="202">
        <v>1.02</v>
      </c>
      <c r="BL147" s="254">
        <f t="shared" si="176"/>
        <v>448.8</v>
      </c>
      <c r="BM147" s="202">
        <v>0.47</v>
      </c>
      <c r="BN147" s="255">
        <f t="shared" si="160"/>
        <v>56.4</v>
      </c>
      <c r="BO147" s="203">
        <v>6.2</v>
      </c>
      <c r="BP147" s="222">
        <f t="shared" si="177"/>
        <v>20.46</v>
      </c>
      <c r="BQ147" s="176"/>
      <c r="BR147" s="222">
        <f t="shared" si="178"/>
        <v>0</v>
      </c>
      <c r="BS147" s="176">
        <v>0.5</v>
      </c>
      <c r="BT147" s="222">
        <f t="shared" si="179"/>
        <v>37.5</v>
      </c>
      <c r="BU147" s="197">
        <v>70</v>
      </c>
      <c r="BV147" s="180">
        <v>4</v>
      </c>
      <c r="BW147" s="224">
        <f t="shared" si="180"/>
        <v>48.92</v>
      </c>
      <c r="BX147" s="180"/>
      <c r="BY147" s="225">
        <f t="shared" si="207"/>
        <v>0</v>
      </c>
      <c r="BZ147" s="180">
        <v>2</v>
      </c>
      <c r="CA147" s="225">
        <f t="shared" si="182"/>
        <v>84</v>
      </c>
      <c r="CB147" s="180"/>
      <c r="CC147" s="224">
        <f t="shared" si="183"/>
        <v>0</v>
      </c>
      <c r="CE147" s="12">
        <f t="shared" si="184"/>
        <v>0.43384615384615383</v>
      </c>
    </row>
    <row r="148" spans="1:83" ht="22.5" customHeight="1" thickBot="1">
      <c r="A148" s="302"/>
      <c r="B148" s="61" t="s">
        <v>161</v>
      </c>
      <c r="C148" s="82"/>
      <c r="D148" s="245">
        <f t="shared" si="275"/>
        <v>1350</v>
      </c>
      <c r="E148" s="166">
        <v>350</v>
      </c>
      <c r="F148" s="149">
        <f t="shared" si="263"/>
        <v>1210</v>
      </c>
      <c r="G148" s="146">
        <f t="shared" si="264"/>
        <v>1260</v>
      </c>
      <c r="H148" s="146">
        <f t="shared" si="265"/>
        <v>1300</v>
      </c>
      <c r="I148" s="146">
        <f t="shared" si="266"/>
        <v>1340</v>
      </c>
      <c r="J148" s="146">
        <f t="shared" si="267"/>
        <v>1390</v>
      </c>
      <c r="K148" s="146">
        <f t="shared" si="268"/>
        <v>1430</v>
      </c>
      <c r="L148" s="146">
        <f t="shared" si="269"/>
        <v>1470</v>
      </c>
      <c r="M148" s="146">
        <f t="shared" si="270"/>
        <v>1520</v>
      </c>
      <c r="N148" s="146">
        <f t="shared" si="271"/>
        <v>1560</v>
      </c>
      <c r="O148" s="53">
        <f t="shared" si="272"/>
        <v>1600</v>
      </c>
      <c r="P148" s="12">
        <f t="shared" si="241"/>
        <v>0</v>
      </c>
      <c r="S148" s="106"/>
      <c r="AG148" s="110">
        <v>310</v>
      </c>
      <c r="AH148" s="111">
        <f t="shared" si="252"/>
        <v>1.0413223140495869</v>
      </c>
      <c r="AI148" s="111">
        <f t="shared" si="253"/>
        <v>1.0317460317460319</v>
      </c>
      <c r="AJ148" s="111">
        <f t="shared" si="254"/>
        <v>1.0307692307692307</v>
      </c>
      <c r="AK148" s="111">
        <f t="shared" si="255"/>
        <v>1.0373134328358209</v>
      </c>
      <c r="AL148" s="111">
        <f t="shared" si="256"/>
        <v>1.0287769784172662</v>
      </c>
      <c r="AM148" s="111">
        <f t="shared" si="257"/>
        <v>1.0279720279720279</v>
      </c>
      <c r="AN148" s="111">
        <f t="shared" si="258"/>
        <v>1.0340136054421769</v>
      </c>
      <c r="AO148" s="111">
        <f t="shared" si="259"/>
        <v>1.0263157894736843</v>
      </c>
      <c r="AP148" s="111">
        <f t="shared" si="260"/>
        <v>1.0256410256410255</v>
      </c>
      <c r="AQ148" s="112">
        <f t="shared" si="161"/>
        <v>0.432</v>
      </c>
      <c r="AR148" s="212">
        <f t="shared" si="276"/>
        <v>0.6</v>
      </c>
      <c r="AS148" s="212">
        <v>0.72</v>
      </c>
      <c r="AU148" s="110">
        <f t="shared" si="162"/>
        <v>340</v>
      </c>
      <c r="AV148" s="110">
        <f t="shared" si="163"/>
        <v>1210</v>
      </c>
      <c r="AW148" s="110">
        <f t="shared" si="164"/>
        <v>1260</v>
      </c>
      <c r="AX148" s="110">
        <f t="shared" si="165"/>
        <v>1300</v>
      </c>
      <c r="AY148" s="110">
        <f t="shared" si="166"/>
        <v>1340</v>
      </c>
      <c r="AZ148" s="110">
        <f t="shared" si="167"/>
        <v>1390</v>
      </c>
      <c r="BA148" s="110">
        <f t="shared" si="168"/>
        <v>1430</v>
      </c>
      <c r="BB148" s="110">
        <f t="shared" si="169"/>
        <v>1470</v>
      </c>
      <c r="BC148" s="110">
        <f t="shared" si="170"/>
        <v>1520</v>
      </c>
      <c r="BD148" s="110">
        <f t="shared" si="171"/>
        <v>1560</v>
      </c>
      <c r="BE148" s="110">
        <f t="shared" si="172"/>
        <v>1600</v>
      </c>
      <c r="BF148" s="217">
        <v>780</v>
      </c>
      <c r="BG148" s="217">
        <f t="shared" si="173"/>
        <v>1350</v>
      </c>
      <c r="BH148" s="218">
        <f t="shared" si="174"/>
        <v>0.73076923076923084</v>
      </c>
      <c r="BI148" s="215">
        <f t="shared" si="262"/>
        <v>556.13</v>
      </c>
      <c r="BJ148" s="216">
        <f t="shared" si="175"/>
        <v>793.87</v>
      </c>
      <c r="BK148" s="202">
        <v>1.07</v>
      </c>
      <c r="BL148" s="254">
        <f t="shared" si="176"/>
        <v>470.8</v>
      </c>
      <c r="BM148" s="202">
        <v>0.51</v>
      </c>
      <c r="BN148" s="255">
        <f t="shared" si="160"/>
        <v>61.2</v>
      </c>
      <c r="BO148" s="203">
        <v>6.5</v>
      </c>
      <c r="BP148" s="222">
        <f t="shared" si="177"/>
        <v>21.45</v>
      </c>
      <c r="BQ148" s="176"/>
      <c r="BR148" s="222">
        <f t="shared" si="178"/>
        <v>0</v>
      </c>
      <c r="BS148" s="176">
        <v>0.5</v>
      </c>
      <c r="BT148" s="222">
        <f t="shared" si="179"/>
        <v>37.5</v>
      </c>
      <c r="BU148" s="197">
        <v>70</v>
      </c>
      <c r="BV148" s="180">
        <v>4</v>
      </c>
      <c r="BW148" s="225">
        <f t="shared" si="180"/>
        <v>48.92</v>
      </c>
      <c r="BX148" s="180"/>
      <c r="BY148" s="225">
        <f t="shared" si="207"/>
        <v>0</v>
      </c>
      <c r="BZ148" s="180">
        <v>2</v>
      </c>
      <c r="CA148" s="225">
        <f t="shared" si="182"/>
        <v>84</v>
      </c>
      <c r="CB148" s="180"/>
      <c r="CC148" s="225">
        <f t="shared" si="183"/>
        <v>0</v>
      </c>
      <c r="CE148" s="12">
        <f t="shared" si="184"/>
        <v>0.47076923076923072</v>
      </c>
    </row>
    <row r="149" spans="1:83" ht="22.5" customHeight="1" thickBot="1">
      <c r="A149" s="302"/>
      <c r="B149" s="61" t="s">
        <v>162</v>
      </c>
      <c r="C149" s="82"/>
      <c r="D149" s="245">
        <f t="shared" si="275"/>
        <v>1410</v>
      </c>
      <c r="E149" s="166">
        <v>380</v>
      </c>
      <c r="F149" s="149">
        <f t="shared" si="263"/>
        <v>1320</v>
      </c>
      <c r="G149" s="146">
        <f t="shared" si="264"/>
        <v>1360</v>
      </c>
      <c r="H149" s="146">
        <f t="shared" si="265"/>
        <v>1410</v>
      </c>
      <c r="I149" s="146">
        <f t="shared" si="266"/>
        <v>1460</v>
      </c>
      <c r="J149" s="146">
        <f t="shared" si="267"/>
        <v>1500</v>
      </c>
      <c r="K149" s="146">
        <f t="shared" si="268"/>
        <v>1550</v>
      </c>
      <c r="L149" s="146">
        <f t="shared" si="269"/>
        <v>1600</v>
      </c>
      <c r="M149" s="146">
        <f t="shared" si="270"/>
        <v>1640</v>
      </c>
      <c r="N149" s="146">
        <f t="shared" si="271"/>
        <v>1690</v>
      </c>
      <c r="O149" s="53">
        <f t="shared" si="272"/>
        <v>1740</v>
      </c>
      <c r="P149" s="12">
        <f t="shared" si="241"/>
        <v>0</v>
      </c>
      <c r="S149" s="106"/>
      <c r="AG149" s="110">
        <v>311</v>
      </c>
      <c r="AH149" s="111">
        <f t="shared" si="252"/>
        <v>1.0303030303030303</v>
      </c>
      <c r="AI149" s="111">
        <f t="shared" si="253"/>
        <v>1.036764705882353</v>
      </c>
      <c r="AJ149" s="111">
        <f t="shared" si="254"/>
        <v>1.0354609929078014</v>
      </c>
      <c r="AK149" s="111">
        <f t="shared" si="255"/>
        <v>1.0273972602739727</v>
      </c>
      <c r="AL149" s="111">
        <f t="shared" si="256"/>
        <v>1.0333333333333334</v>
      </c>
      <c r="AM149" s="111">
        <f t="shared" si="257"/>
        <v>1.032258064516129</v>
      </c>
      <c r="AN149" s="111">
        <f t="shared" si="258"/>
        <v>1.0249999999999999</v>
      </c>
      <c r="AO149" s="111">
        <f t="shared" si="259"/>
        <v>1.0304878048780488</v>
      </c>
      <c r="AP149" s="111">
        <f t="shared" si="260"/>
        <v>1.029585798816568</v>
      </c>
      <c r="AQ149" s="112">
        <f t="shared" si="161"/>
        <v>0.46799999999999997</v>
      </c>
      <c r="AR149" s="212">
        <f t="shared" si="276"/>
        <v>0.65</v>
      </c>
      <c r="AS149" s="212">
        <v>0.72</v>
      </c>
      <c r="AU149" s="110">
        <f t="shared" si="162"/>
        <v>370</v>
      </c>
      <c r="AV149" s="110">
        <f t="shared" si="163"/>
        <v>1320</v>
      </c>
      <c r="AW149" s="110">
        <f t="shared" si="164"/>
        <v>1360</v>
      </c>
      <c r="AX149" s="110">
        <f t="shared" si="165"/>
        <v>1410</v>
      </c>
      <c r="AY149" s="110">
        <f t="shared" si="166"/>
        <v>1460</v>
      </c>
      <c r="AZ149" s="110">
        <f t="shared" si="167"/>
        <v>1500</v>
      </c>
      <c r="BA149" s="110">
        <f t="shared" si="168"/>
        <v>1550</v>
      </c>
      <c r="BB149" s="110">
        <f t="shared" si="169"/>
        <v>1600</v>
      </c>
      <c r="BC149" s="110">
        <f t="shared" si="170"/>
        <v>1640</v>
      </c>
      <c r="BD149" s="110">
        <f t="shared" si="171"/>
        <v>1690</v>
      </c>
      <c r="BE149" s="110">
        <f t="shared" si="172"/>
        <v>1740</v>
      </c>
      <c r="BF149" s="217">
        <v>840</v>
      </c>
      <c r="BG149" s="217">
        <f t="shared" si="173"/>
        <v>1410</v>
      </c>
      <c r="BH149" s="218">
        <f t="shared" si="174"/>
        <v>0.6785714285714286</v>
      </c>
      <c r="BI149" s="215">
        <f t="shared" si="262"/>
        <v>582.74000000000012</v>
      </c>
      <c r="BJ149" s="216">
        <f t="shared" si="175"/>
        <v>827.25999999999988</v>
      </c>
      <c r="BK149" s="202">
        <v>1.1299999999999999</v>
      </c>
      <c r="BL149" s="254">
        <f t="shared" si="176"/>
        <v>497.19999999999993</v>
      </c>
      <c r="BM149" s="202">
        <v>0.56000000000000005</v>
      </c>
      <c r="BN149" s="255">
        <f t="shared" si="160"/>
        <v>67.2</v>
      </c>
      <c r="BO149" s="203">
        <v>6.8</v>
      </c>
      <c r="BP149" s="222">
        <f t="shared" si="177"/>
        <v>22.439999999999998</v>
      </c>
      <c r="BQ149" s="176"/>
      <c r="BR149" s="222">
        <f t="shared" si="178"/>
        <v>0</v>
      </c>
      <c r="BS149" s="176">
        <v>0.5</v>
      </c>
      <c r="BT149" s="222">
        <f t="shared" si="179"/>
        <v>37.5</v>
      </c>
      <c r="BU149" s="197">
        <v>70</v>
      </c>
      <c r="BV149" s="180">
        <v>4</v>
      </c>
      <c r="BW149" s="225">
        <f t="shared" si="180"/>
        <v>48.92</v>
      </c>
      <c r="BX149" s="180"/>
      <c r="BY149" s="225">
        <f t="shared" si="207"/>
        <v>0</v>
      </c>
      <c r="BZ149" s="180">
        <v>2</v>
      </c>
      <c r="CA149" s="225">
        <f t="shared" si="182"/>
        <v>84</v>
      </c>
      <c r="CB149" s="180"/>
      <c r="CC149" s="225">
        <f t="shared" si="183"/>
        <v>0</v>
      </c>
      <c r="CE149" s="12">
        <f t="shared" si="184"/>
        <v>0.51692307692307693</v>
      </c>
    </row>
    <row r="150" spans="1:83" ht="22.5" customHeight="1" thickBot="1">
      <c r="A150" s="302"/>
      <c r="B150" s="61" t="s">
        <v>163</v>
      </c>
      <c r="C150" s="82"/>
      <c r="D150" s="245">
        <f t="shared" si="275"/>
        <v>1460</v>
      </c>
      <c r="E150" s="166">
        <v>400</v>
      </c>
      <c r="F150" s="149">
        <f t="shared" si="263"/>
        <v>1420</v>
      </c>
      <c r="G150" s="146">
        <f t="shared" si="264"/>
        <v>1470</v>
      </c>
      <c r="H150" s="146">
        <f t="shared" si="265"/>
        <v>1520</v>
      </c>
      <c r="I150" s="146">
        <f t="shared" si="266"/>
        <v>1570</v>
      </c>
      <c r="J150" s="146">
        <f t="shared" si="267"/>
        <v>1620</v>
      </c>
      <c r="K150" s="146">
        <f t="shared" si="268"/>
        <v>1670</v>
      </c>
      <c r="L150" s="146">
        <f t="shared" si="269"/>
        <v>1720</v>
      </c>
      <c r="M150" s="146">
        <f t="shared" si="270"/>
        <v>1770</v>
      </c>
      <c r="N150" s="146">
        <f t="shared" si="271"/>
        <v>1820</v>
      </c>
      <c r="O150" s="53">
        <f t="shared" si="272"/>
        <v>1870</v>
      </c>
      <c r="P150" s="12">
        <f t="shared" si="241"/>
        <v>0</v>
      </c>
      <c r="S150" s="106"/>
      <c r="AG150" s="110">
        <v>312</v>
      </c>
      <c r="AH150" s="111">
        <f t="shared" si="252"/>
        <v>1.0352112676056338</v>
      </c>
      <c r="AI150" s="111">
        <f t="shared" si="253"/>
        <v>1.0340136054421769</v>
      </c>
      <c r="AJ150" s="111">
        <f t="shared" si="254"/>
        <v>1.0328947368421053</v>
      </c>
      <c r="AK150" s="111">
        <f t="shared" si="255"/>
        <v>1.0318471337579618</v>
      </c>
      <c r="AL150" s="111">
        <f t="shared" si="256"/>
        <v>1.0308641975308641</v>
      </c>
      <c r="AM150" s="111">
        <f t="shared" si="257"/>
        <v>1.0299401197604789</v>
      </c>
      <c r="AN150" s="111">
        <f t="shared" si="258"/>
        <v>1.0290697674418605</v>
      </c>
      <c r="AO150" s="111">
        <f t="shared" si="259"/>
        <v>1.0282485875706215</v>
      </c>
      <c r="AP150" s="111">
        <f t="shared" si="260"/>
        <v>1.0274725274725274</v>
      </c>
      <c r="AQ150" s="112">
        <f t="shared" si="161"/>
        <v>0.504</v>
      </c>
      <c r="AR150" s="212">
        <f t="shared" si="276"/>
        <v>0.70000000000000007</v>
      </c>
      <c r="AS150" s="212">
        <v>0.72</v>
      </c>
      <c r="AU150" s="110">
        <f t="shared" si="162"/>
        <v>400</v>
      </c>
      <c r="AV150" s="110">
        <f t="shared" si="163"/>
        <v>1420</v>
      </c>
      <c r="AW150" s="110">
        <f t="shared" si="164"/>
        <v>1470</v>
      </c>
      <c r="AX150" s="110">
        <f t="shared" si="165"/>
        <v>1520</v>
      </c>
      <c r="AY150" s="110">
        <f t="shared" si="166"/>
        <v>1570</v>
      </c>
      <c r="AZ150" s="110">
        <f t="shared" si="167"/>
        <v>1620</v>
      </c>
      <c r="BA150" s="110">
        <f t="shared" si="168"/>
        <v>1670</v>
      </c>
      <c r="BB150" s="110">
        <f t="shared" si="169"/>
        <v>1720</v>
      </c>
      <c r="BC150" s="110">
        <f t="shared" si="170"/>
        <v>1770</v>
      </c>
      <c r="BD150" s="110">
        <f t="shared" si="171"/>
        <v>1820</v>
      </c>
      <c r="BE150" s="110">
        <f t="shared" si="172"/>
        <v>1870</v>
      </c>
      <c r="BF150" s="217">
        <v>870</v>
      </c>
      <c r="BG150" s="217">
        <f t="shared" si="173"/>
        <v>1460</v>
      </c>
      <c r="BH150" s="218">
        <f t="shared" si="174"/>
        <v>0.67816091954022983</v>
      </c>
      <c r="BI150" s="215">
        <f t="shared" si="262"/>
        <v>604.95000000000016</v>
      </c>
      <c r="BJ150" s="216">
        <f t="shared" si="175"/>
        <v>855.04999999999984</v>
      </c>
      <c r="BK150" s="202">
        <v>1.18</v>
      </c>
      <c r="BL150" s="254">
        <f t="shared" si="176"/>
        <v>519.19999999999993</v>
      </c>
      <c r="BM150" s="202">
        <v>0.6</v>
      </c>
      <c r="BN150" s="255">
        <f t="shared" si="160"/>
        <v>72</v>
      </c>
      <c r="BO150" s="203">
        <v>7.1</v>
      </c>
      <c r="BP150" s="222">
        <f t="shared" si="177"/>
        <v>23.429999999999996</v>
      </c>
      <c r="BQ150" s="176"/>
      <c r="BR150" s="222">
        <f t="shared" si="178"/>
        <v>0</v>
      </c>
      <c r="BS150" s="176">
        <v>0.5</v>
      </c>
      <c r="BT150" s="222">
        <f t="shared" si="179"/>
        <v>37.5</v>
      </c>
      <c r="BU150" s="197">
        <v>70</v>
      </c>
      <c r="BV150" s="180">
        <v>4</v>
      </c>
      <c r="BW150" s="225">
        <f t="shared" si="180"/>
        <v>48.92</v>
      </c>
      <c r="BX150" s="180"/>
      <c r="BY150" s="225">
        <f t="shared" si="207"/>
        <v>0</v>
      </c>
      <c r="BZ150" s="180">
        <v>2</v>
      </c>
      <c r="CA150" s="225">
        <f t="shared" si="182"/>
        <v>84</v>
      </c>
      <c r="CB150" s="180"/>
      <c r="CC150" s="225">
        <f t="shared" si="183"/>
        <v>0</v>
      </c>
      <c r="CE150" s="12">
        <f t="shared" si="184"/>
        <v>0.55384615384615377</v>
      </c>
    </row>
    <row r="151" spans="1:83" ht="20.85" customHeight="1" thickBot="1">
      <c r="A151" s="302"/>
      <c r="B151" s="47" t="s">
        <v>155</v>
      </c>
      <c r="C151" s="82"/>
      <c r="D151" s="245">
        <f t="shared" si="275"/>
        <v>1510</v>
      </c>
      <c r="E151" s="166">
        <v>430</v>
      </c>
      <c r="F151" s="149">
        <f t="shared" si="263"/>
        <v>1520</v>
      </c>
      <c r="G151" s="146">
        <f t="shared" si="264"/>
        <v>1570</v>
      </c>
      <c r="H151" s="146">
        <f t="shared" si="265"/>
        <v>1620</v>
      </c>
      <c r="I151" s="146">
        <f t="shared" si="266"/>
        <v>1680</v>
      </c>
      <c r="J151" s="146">
        <f t="shared" si="267"/>
        <v>1730</v>
      </c>
      <c r="K151" s="146">
        <f t="shared" si="268"/>
        <v>1790</v>
      </c>
      <c r="L151" s="146">
        <f t="shared" si="269"/>
        <v>1840</v>
      </c>
      <c r="M151" s="146">
        <f t="shared" si="270"/>
        <v>1890</v>
      </c>
      <c r="N151" s="146">
        <f t="shared" si="271"/>
        <v>1950</v>
      </c>
      <c r="O151" s="53">
        <f t="shared" si="272"/>
        <v>2000</v>
      </c>
      <c r="P151" s="12">
        <f t="shared" si="241"/>
        <v>0</v>
      </c>
      <c r="S151" s="106"/>
      <c r="AG151" s="110">
        <v>313</v>
      </c>
      <c r="AH151" s="111">
        <f t="shared" si="252"/>
        <v>1.0328947368421053</v>
      </c>
      <c r="AI151" s="111">
        <f t="shared" si="253"/>
        <v>1.0318471337579618</v>
      </c>
      <c r="AJ151" s="111">
        <f t="shared" si="254"/>
        <v>1.037037037037037</v>
      </c>
      <c r="AK151" s="111">
        <f t="shared" si="255"/>
        <v>1.0297619047619047</v>
      </c>
      <c r="AL151" s="111">
        <f t="shared" si="256"/>
        <v>1.0346820809248556</v>
      </c>
      <c r="AM151" s="111">
        <f t="shared" si="257"/>
        <v>1.0279329608938548</v>
      </c>
      <c r="AN151" s="111">
        <f t="shared" si="258"/>
        <v>1.0271739130434783</v>
      </c>
      <c r="AO151" s="111">
        <f t="shared" si="259"/>
        <v>1.0317460317460319</v>
      </c>
      <c r="AP151" s="111">
        <f t="shared" si="260"/>
        <v>1.0256410256410255</v>
      </c>
      <c r="AQ151" s="112">
        <f t="shared" si="161"/>
        <v>0.54</v>
      </c>
      <c r="AR151" s="212">
        <f t="shared" si="276"/>
        <v>0.75000000000000011</v>
      </c>
      <c r="AS151" s="212">
        <v>0.72</v>
      </c>
      <c r="AU151" s="110">
        <f t="shared" si="162"/>
        <v>420</v>
      </c>
      <c r="AV151" s="110">
        <f t="shared" si="163"/>
        <v>1520</v>
      </c>
      <c r="AW151" s="110">
        <f t="shared" si="164"/>
        <v>1570</v>
      </c>
      <c r="AX151" s="110">
        <f t="shared" si="165"/>
        <v>1620</v>
      </c>
      <c r="AY151" s="110">
        <f t="shared" si="166"/>
        <v>1680</v>
      </c>
      <c r="AZ151" s="110">
        <f t="shared" si="167"/>
        <v>1730</v>
      </c>
      <c r="BA151" s="110">
        <f t="shared" si="168"/>
        <v>1790</v>
      </c>
      <c r="BB151" s="110">
        <f t="shared" si="169"/>
        <v>1840</v>
      </c>
      <c r="BC151" s="110">
        <f t="shared" si="170"/>
        <v>1890</v>
      </c>
      <c r="BD151" s="110">
        <f t="shared" si="171"/>
        <v>1950</v>
      </c>
      <c r="BE151" s="110">
        <f t="shared" si="172"/>
        <v>2000</v>
      </c>
      <c r="BF151" s="217">
        <v>900</v>
      </c>
      <c r="BG151" s="217">
        <f t="shared" si="173"/>
        <v>1510</v>
      </c>
      <c r="BH151" s="218">
        <f t="shared" si="174"/>
        <v>0.67777777777777781</v>
      </c>
      <c r="BI151" s="215">
        <f t="shared" si="262"/>
        <v>627.16000000000008</v>
      </c>
      <c r="BJ151" s="216">
        <f t="shared" si="175"/>
        <v>882.83999999999992</v>
      </c>
      <c r="BK151" s="202">
        <v>1.23</v>
      </c>
      <c r="BL151" s="254">
        <f t="shared" si="176"/>
        <v>541.20000000000005</v>
      </c>
      <c r="BM151" s="202">
        <v>0.64</v>
      </c>
      <c r="BN151" s="255">
        <f t="shared" si="160"/>
        <v>76.8</v>
      </c>
      <c r="BO151" s="203">
        <v>7.4</v>
      </c>
      <c r="BP151" s="222">
        <f t="shared" si="177"/>
        <v>24.419999999999998</v>
      </c>
      <c r="BQ151" s="176"/>
      <c r="BR151" s="222">
        <f t="shared" si="178"/>
        <v>0</v>
      </c>
      <c r="BS151" s="176">
        <v>0.5</v>
      </c>
      <c r="BT151" s="222">
        <f t="shared" si="179"/>
        <v>37.5</v>
      </c>
      <c r="BU151" s="197">
        <v>70</v>
      </c>
      <c r="BV151" s="180">
        <v>4</v>
      </c>
      <c r="BW151" s="225">
        <f t="shared" si="180"/>
        <v>48.92</v>
      </c>
      <c r="BX151" s="180"/>
      <c r="BY151" s="225">
        <f t="shared" si="207"/>
        <v>0</v>
      </c>
      <c r="BZ151" s="180">
        <v>2</v>
      </c>
      <c r="CA151" s="225">
        <f t="shared" si="182"/>
        <v>84</v>
      </c>
      <c r="CB151" s="180"/>
      <c r="CC151" s="226">
        <f t="shared" si="183"/>
        <v>0</v>
      </c>
      <c r="CE151" s="12">
        <f t="shared" si="184"/>
        <v>0.59076923076923071</v>
      </c>
    </row>
    <row r="152" spans="1:83" ht="23.25" thickBot="1">
      <c r="A152" s="302"/>
      <c r="B152" s="62" t="s">
        <v>0</v>
      </c>
      <c r="C152" s="82"/>
      <c r="D152" s="245">
        <f t="shared" si="275"/>
        <v>1550</v>
      </c>
      <c r="E152" s="166">
        <v>460</v>
      </c>
      <c r="F152" s="149">
        <f t="shared" si="263"/>
        <v>1620</v>
      </c>
      <c r="G152" s="146">
        <f t="shared" si="264"/>
        <v>1680</v>
      </c>
      <c r="H152" s="146">
        <f t="shared" si="265"/>
        <v>1730</v>
      </c>
      <c r="I152" s="146">
        <f t="shared" si="266"/>
        <v>1790</v>
      </c>
      <c r="J152" s="146">
        <f t="shared" si="267"/>
        <v>1850</v>
      </c>
      <c r="K152" s="146">
        <f t="shared" si="268"/>
        <v>1910</v>
      </c>
      <c r="L152" s="146">
        <f t="shared" si="269"/>
        <v>1960</v>
      </c>
      <c r="M152" s="146">
        <f t="shared" si="270"/>
        <v>2020</v>
      </c>
      <c r="N152" s="146">
        <f t="shared" si="271"/>
        <v>2080</v>
      </c>
      <c r="O152" s="53">
        <f t="shared" si="272"/>
        <v>2140</v>
      </c>
      <c r="P152" s="12">
        <f t="shared" si="241"/>
        <v>0</v>
      </c>
      <c r="S152" s="106"/>
      <c r="AG152" s="110">
        <v>314</v>
      </c>
      <c r="AH152" s="111">
        <f t="shared" si="252"/>
        <v>1.037037037037037</v>
      </c>
      <c r="AI152" s="111">
        <f t="shared" si="253"/>
        <v>1.0297619047619047</v>
      </c>
      <c r="AJ152" s="111">
        <f t="shared" si="254"/>
        <v>1.0346820809248556</v>
      </c>
      <c r="AK152" s="111">
        <f t="shared" si="255"/>
        <v>1.0335195530726258</v>
      </c>
      <c r="AL152" s="111">
        <f t="shared" si="256"/>
        <v>1.0324324324324323</v>
      </c>
      <c r="AM152" s="111">
        <f t="shared" si="257"/>
        <v>1.0261780104712042</v>
      </c>
      <c r="AN152" s="111">
        <f t="shared" si="258"/>
        <v>1.0306122448979591</v>
      </c>
      <c r="AO152" s="111">
        <f t="shared" si="259"/>
        <v>1.0297029702970297</v>
      </c>
      <c r="AP152" s="111">
        <f t="shared" si="260"/>
        <v>1.0288461538461537</v>
      </c>
      <c r="AQ152" s="112">
        <f t="shared" si="161"/>
        <v>0.57600000000000007</v>
      </c>
      <c r="AR152" s="212">
        <f t="shared" si="276"/>
        <v>0.80000000000000016</v>
      </c>
      <c r="AS152" s="212">
        <v>0.72</v>
      </c>
      <c r="AU152" s="110">
        <f t="shared" si="162"/>
        <v>450</v>
      </c>
      <c r="AV152" s="110">
        <f t="shared" si="163"/>
        <v>1620</v>
      </c>
      <c r="AW152" s="110">
        <f t="shared" si="164"/>
        <v>1680</v>
      </c>
      <c r="AX152" s="110">
        <f t="shared" si="165"/>
        <v>1730</v>
      </c>
      <c r="AY152" s="110">
        <f t="shared" si="166"/>
        <v>1790</v>
      </c>
      <c r="AZ152" s="110">
        <f t="shared" si="167"/>
        <v>1850</v>
      </c>
      <c r="BA152" s="110">
        <f t="shared" si="168"/>
        <v>1910</v>
      </c>
      <c r="BB152" s="110">
        <f t="shared" si="169"/>
        <v>1960</v>
      </c>
      <c r="BC152" s="110">
        <f t="shared" si="170"/>
        <v>2020</v>
      </c>
      <c r="BD152" s="110">
        <f t="shared" si="171"/>
        <v>2080</v>
      </c>
      <c r="BE152" s="110">
        <f t="shared" si="172"/>
        <v>2140</v>
      </c>
      <c r="BF152" s="217">
        <v>920</v>
      </c>
      <c r="BG152" s="217">
        <f t="shared" si="173"/>
        <v>1550</v>
      </c>
      <c r="BH152" s="218">
        <f t="shared" si="174"/>
        <v>0.68478260869565211</v>
      </c>
      <c r="BI152" s="215">
        <f t="shared" si="262"/>
        <v>639.37</v>
      </c>
      <c r="BJ152" s="216">
        <f t="shared" si="175"/>
        <v>910.63</v>
      </c>
      <c r="BK152" s="202">
        <v>1.28</v>
      </c>
      <c r="BL152" s="254">
        <f t="shared" si="176"/>
        <v>563.20000000000005</v>
      </c>
      <c r="BM152" s="202">
        <v>0.68</v>
      </c>
      <c r="BN152" s="255">
        <f t="shared" si="160"/>
        <v>81.600000000000009</v>
      </c>
      <c r="BO152" s="203">
        <v>7.7</v>
      </c>
      <c r="BP152" s="223">
        <f t="shared" si="177"/>
        <v>25.41</v>
      </c>
      <c r="BQ152" s="176"/>
      <c r="BR152" s="222">
        <f t="shared" si="178"/>
        <v>0</v>
      </c>
      <c r="BS152" s="176">
        <v>0.5</v>
      </c>
      <c r="BT152" s="222">
        <f t="shared" si="179"/>
        <v>37.5</v>
      </c>
      <c r="BU152" s="197">
        <v>70</v>
      </c>
      <c r="BV152" s="180">
        <v>4</v>
      </c>
      <c r="BW152" s="226">
        <f t="shared" si="180"/>
        <v>48.92</v>
      </c>
      <c r="BX152" s="180"/>
      <c r="BY152" s="225">
        <f t="shared" si="207"/>
        <v>0</v>
      </c>
      <c r="BZ152" s="180">
        <v>2</v>
      </c>
      <c r="CA152" s="225">
        <f t="shared" si="182"/>
        <v>84</v>
      </c>
      <c r="CB152" s="180"/>
      <c r="CC152" s="224">
        <f t="shared" si="183"/>
        <v>0</v>
      </c>
      <c r="CE152" s="12">
        <f t="shared" si="184"/>
        <v>0.62769230769230766</v>
      </c>
    </row>
    <row r="153" spans="1:83" ht="23.25" thickBot="1">
      <c r="A153" s="302"/>
      <c r="B153" s="62" t="s">
        <v>1</v>
      </c>
      <c r="C153" s="82"/>
      <c r="D153" s="245">
        <f t="shared" si="275"/>
        <v>1600</v>
      </c>
      <c r="E153" s="166">
        <v>490</v>
      </c>
      <c r="F153" s="149">
        <f t="shared" si="263"/>
        <v>1720</v>
      </c>
      <c r="G153" s="146">
        <f t="shared" si="264"/>
        <v>1780</v>
      </c>
      <c r="H153" s="146">
        <f t="shared" si="265"/>
        <v>1840</v>
      </c>
      <c r="I153" s="146">
        <f t="shared" si="266"/>
        <v>1900</v>
      </c>
      <c r="J153" s="146">
        <f t="shared" si="267"/>
        <v>1960</v>
      </c>
      <c r="K153" s="146">
        <f t="shared" si="268"/>
        <v>2020</v>
      </c>
      <c r="L153" s="146">
        <f t="shared" si="269"/>
        <v>2090</v>
      </c>
      <c r="M153" s="146">
        <f t="shared" si="270"/>
        <v>2150</v>
      </c>
      <c r="N153" s="146">
        <f t="shared" si="271"/>
        <v>2210</v>
      </c>
      <c r="O153" s="53">
        <f t="shared" si="272"/>
        <v>2270</v>
      </c>
      <c r="P153" s="12">
        <f t="shared" ref="P153:P184" si="277">IF($B$15=$F$24,(D153+F153)*C153)+IF($B$15=$G$24,(D153+G153)*C153)+IF($B$15=$H$24,(D153+H153)*C153)+IF($B$15=$I$24,(D153+I153)*C153)+IF($B$15=$J$24,(D153+J153)*C153)+IF($B$15=$K$24,(D153+K153)*C153)+IF($B$15=$L$24,(D153+L153)*C153)+IF($B$15=$N$24,(D153+N153)*C153)+IF($B$15=$O$24,(D153+O153)*C153)+IF($B$15=$U$13,(D153+E153)*C153)+IF($B$15=$M$24,(D153+M153)*C153)</f>
        <v>0</v>
      </c>
      <c r="S153" s="106"/>
      <c r="AG153" s="110">
        <v>315</v>
      </c>
      <c r="AH153" s="111">
        <f t="shared" si="252"/>
        <v>1.0348837209302326</v>
      </c>
      <c r="AI153" s="111">
        <f t="shared" si="253"/>
        <v>1.0337078651685394</v>
      </c>
      <c r="AJ153" s="111">
        <f t="shared" si="254"/>
        <v>1.0326086956521738</v>
      </c>
      <c r="AK153" s="111">
        <f t="shared" si="255"/>
        <v>1.0315789473684212</v>
      </c>
      <c r="AL153" s="111">
        <f t="shared" si="256"/>
        <v>1.0306122448979591</v>
      </c>
      <c r="AM153" s="111">
        <f t="shared" si="257"/>
        <v>1.0346534653465347</v>
      </c>
      <c r="AN153" s="111">
        <f t="shared" si="258"/>
        <v>1.0287081339712918</v>
      </c>
      <c r="AO153" s="111">
        <f t="shared" si="259"/>
        <v>1.027906976744186</v>
      </c>
      <c r="AP153" s="111">
        <f t="shared" si="260"/>
        <v>1.0271493212669682</v>
      </c>
      <c r="AQ153" s="112">
        <f t="shared" si="161"/>
        <v>0.6120000000000001</v>
      </c>
      <c r="AR153" s="212">
        <f t="shared" si="276"/>
        <v>0.8500000000000002</v>
      </c>
      <c r="AS153" s="212">
        <v>0.72</v>
      </c>
      <c r="AU153" s="110">
        <f t="shared" si="162"/>
        <v>480</v>
      </c>
      <c r="AV153" s="110">
        <f t="shared" si="163"/>
        <v>1720</v>
      </c>
      <c r="AW153" s="110">
        <f t="shared" si="164"/>
        <v>1780</v>
      </c>
      <c r="AX153" s="110">
        <f t="shared" si="165"/>
        <v>1840</v>
      </c>
      <c r="AY153" s="110">
        <f t="shared" si="166"/>
        <v>1900</v>
      </c>
      <c r="AZ153" s="110">
        <f t="shared" si="167"/>
        <v>1960</v>
      </c>
      <c r="BA153" s="110">
        <f t="shared" si="168"/>
        <v>2020</v>
      </c>
      <c r="BB153" s="110">
        <f t="shared" si="169"/>
        <v>2090</v>
      </c>
      <c r="BC153" s="110">
        <f t="shared" si="170"/>
        <v>2150</v>
      </c>
      <c r="BD153" s="110">
        <f t="shared" si="171"/>
        <v>2210</v>
      </c>
      <c r="BE153" s="110">
        <f t="shared" si="172"/>
        <v>2270</v>
      </c>
      <c r="BF153" s="217">
        <v>970</v>
      </c>
      <c r="BG153" s="217">
        <f t="shared" si="173"/>
        <v>1600</v>
      </c>
      <c r="BH153" s="218">
        <f t="shared" si="174"/>
        <v>0.64948453608247414</v>
      </c>
      <c r="BI153" s="215">
        <f t="shared" si="262"/>
        <v>660.38</v>
      </c>
      <c r="BJ153" s="216">
        <f t="shared" si="175"/>
        <v>939.62</v>
      </c>
      <c r="BK153" s="202">
        <v>1.33</v>
      </c>
      <c r="BL153" s="254">
        <f t="shared" si="176"/>
        <v>585.20000000000005</v>
      </c>
      <c r="BM153" s="202">
        <v>0.73</v>
      </c>
      <c r="BN153" s="255">
        <f t="shared" si="160"/>
        <v>87.6</v>
      </c>
      <c r="BO153" s="203">
        <v>8</v>
      </c>
      <c r="BP153" s="221">
        <f t="shared" si="177"/>
        <v>26.4</v>
      </c>
      <c r="BQ153" s="176"/>
      <c r="BR153" s="222">
        <f t="shared" si="178"/>
        <v>0</v>
      </c>
      <c r="BS153" s="176">
        <v>0.5</v>
      </c>
      <c r="BT153" s="222">
        <f t="shared" si="179"/>
        <v>37.5</v>
      </c>
      <c r="BU153" s="197">
        <v>70</v>
      </c>
      <c r="BV153" s="180">
        <v>4</v>
      </c>
      <c r="BW153" s="224">
        <f t="shared" si="180"/>
        <v>48.92</v>
      </c>
      <c r="BX153" s="180"/>
      <c r="BY153" s="225">
        <f t="shared" si="207"/>
        <v>0</v>
      </c>
      <c r="BZ153" s="180">
        <v>2</v>
      </c>
      <c r="CA153" s="225">
        <f t="shared" si="182"/>
        <v>84</v>
      </c>
      <c r="CB153" s="180"/>
      <c r="CC153" s="225">
        <f t="shared" si="183"/>
        <v>0</v>
      </c>
      <c r="CE153" s="12">
        <f t="shared" si="184"/>
        <v>0.67384615384615387</v>
      </c>
    </row>
    <row r="154" spans="1:83" ht="23.25" thickBot="1">
      <c r="A154" s="304"/>
      <c r="B154" s="48" t="s">
        <v>2</v>
      </c>
      <c r="C154" s="83"/>
      <c r="D154" s="246">
        <f t="shared" si="275"/>
        <v>1650</v>
      </c>
      <c r="E154" s="167">
        <v>520</v>
      </c>
      <c r="F154" s="150">
        <f t="shared" si="263"/>
        <v>1820</v>
      </c>
      <c r="G154" s="65">
        <f t="shared" si="264"/>
        <v>1880</v>
      </c>
      <c r="H154" s="65">
        <f t="shared" si="265"/>
        <v>1950</v>
      </c>
      <c r="I154" s="65">
        <f t="shared" si="266"/>
        <v>2010</v>
      </c>
      <c r="J154" s="65">
        <f t="shared" si="267"/>
        <v>2080</v>
      </c>
      <c r="K154" s="65">
        <f t="shared" si="268"/>
        <v>2140</v>
      </c>
      <c r="L154" s="65">
        <f t="shared" si="269"/>
        <v>2210</v>
      </c>
      <c r="M154" s="65">
        <f t="shared" si="270"/>
        <v>2270</v>
      </c>
      <c r="N154" s="65">
        <f t="shared" si="271"/>
        <v>2340</v>
      </c>
      <c r="O154" s="151">
        <f t="shared" si="272"/>
        <v>2400</v>
      </c>
      <c r="P154" s="12">
        <f t="shared" si="277"/>
        <v>0</v>
      </c>
      <c r="S154" s="106"/>
      <c r="AG154" s="110">
        <v>316</v>
      </c>
      <c r="AH154" s="111">
        <f t="shared" si="252"/>
        <v>1.0329670329670331</v>
      </c>
      <c r="AI154" s="111">
        <f t="shared" si="253"/>
        <v>1.0372340425531914</v>
      </c>
      <c r="AJ154" s="111">
        <f t="shared" si="254"/>
        <v>1.0307692307692307</v>
      </c>
      <c r="AK154" s="111">
        <f t="shared" si="255"/>
        <v>1.0348258706467661</v>
      </c>
      <c r="AL154" s="111">
        <f t="shared" si="256"/>
        <v>1.0288461538461537</v>
      </c>
      <c r="AM154" s="111">
        <f t="shared" si="257"/>
        <v>1.0327102803738317</v>
      </c>
      <c r="AN154" s="111">
        <f t="shared" si="258"/>
        <v>1.0271493212669682</v>
      </c>
      <c r="AO154" s="111">
        <f t="shared" si="259"/>
        <v>1.0308370044052864</v>
      </c>
      <c r="AP154" s="111">
        <f t="shared" si="260"/>
        <v>1.0256410256410255</v>
      </c>
      <c r="AQ154" s="112">
        <f t="shared" si="161"/>
        <v>0.64800000000000013</v>
      </c>
      <c r="AR154" s="212">
        <f t="shared" si="276"/>
        <v>0.90000000000000024</v>
      </c>
      <c r="AS154" s="212">
        <v>0.72</v>
      </c>
      <c r="AU154" s="110">
        <f t="shared" si="162"/>
        <v>500</v>
      </c>
      <c r="AV154" s="110">
        <f t="shared" si="163"/>
        <v>1820</v>
      </c>
      <c r="AW154" s="110">
        <f t="shared" si="164"/>
        <v>1880</v>
      </c>
      <c r="AX154" s="110">
        <f t="shared" si="165"/>
        <v>1950</v>
      </c>
      <c r="AY154" s="110">
        <f t="shared" si="166"/>
        <v>2010</v>
      </c>
      <c r="AZ154" s="110">
        <f t="shared" si="167"/>
        <v>2080</v>
      </c>
      <c r="BA154" s="110">
        <f t="shared" si="168"/>
        <v>2140</v>
      </c>
      <c r="BB154" s="110">
        <f t="shared" si="169"/>
        <v>2210</v>
      </c>
      <c r="BC154" s="110">
        <f t="shared" si="170"/>
        <v>2270</v>
      </c>
      <c r="BD154" s="110">
        <f t="shared" si="171"/>
        <v>2340</v>
      </c>
      <c r="BE154" s="110">
        <f t="shared" si="172"/>
        <v>2400</v>
      </c>
      <c r="BF154" s="217">
        <v>1010</v>
      </c>
      <c r="BG154" s="217">
        <f t="shared" si="173"/>
        <v>1650</v>
      </c>
      <c r="BH154" s="218">
        <f t="shared" si="174"/>
        <v>0.63366336633663356</v>
      </c>
      <c r="BI154" s="215">
        <f t="shared" si="262"/>
        <v>682.59000000000015</v>
      </c>
      <c r="BJ154" s="216">
        <f t="shared" si="175"/>
        <v>967.40999999999985</v>
      </c>
      <c r="BK154" s="202">
        <v>1.38</v>
      </c>
      <c r="BL154" s="254">
        <f t="shared" si="176"/>
        <v>607.19999999999993</v>
      </c>
      <c r="BM154" s="202">
        <v>0.77</v>
      </c>
      <c r="BN154" s="255">
        <f t="shared" si="160"/>
        <v>92.4</v>
      </c>
      <c r="BO154" s="203">
        <v>8.3000000000000007</v>
      </c>
      <c r="BP154" s="222">
        <f t="shared" si="177"/>
        <v>27.39</v>
      </c>
      <c r="BQ154" s="176"/>
      <c r="BR154" s="222">
        <f t="shared" si="178"/>
        <v>0</v>
      </c>
      <c r="BS154" s="176">
        <v>0.5</v>
      </c>
      <c r="BT154" s="222">
        <f t="shared" si="179"/>
        <v>37.5</v>
      </c>
      <c r="BU154" s="197">
        <v>70</v>
      </c>
      <c r="BV154" s="180">
        <v>4</v>
      </c>
      <c r="BW154" s="225">
        <f t="shared" si="180"/>
        <v>48.92</v>
      </c>
      <c r="BX154" s="180"/>
      <c r="BY154" s="225">
        <f t="shared" si="207"/>
        <v>0</v>
      </c>
      <c r="BZ154" s="180">
        <v>2</v>
      </c>
      <c r="CA154" s="225">
        <f t="shared" si="182"/>
        <v>84</v>
      </c>
      <c r="CB154" s="180"/>
      <c r="CC154" s="225">
        <f t="shared" si="183"/>
        <v>0</v>
      </c>
      <c r="CE154" s="12">
        <f t="shared" si="184"/>
        <v>0.71076923076923071</v>
      </c>
    </row>
    <row r="155" spans="1:83" ht="19.5" customHeight="1" thickBot="1">
      <c r="A155" s="66"/>
      <c r="B155" s="29" t="s">
        <v>165</v>
      </c>
      <c r="C155" s="86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8"/>
      <c r="P155" s="12">
        <f t="shared" si="277"/>
        <v>0</v>
      </c>
      <c r="S155" s="106"/>
      <c r="AG155" s="110">
        <v>317</v>
      </c>
      <c r="AH155" s="111" t="e">
        <f t="shared" ref="AH155:AH186" si="278">G155/F155</f>
        <v>#DIV/0!</v>
      </c>
      <c r="AI155" s="111" t="e">
        <f t="shared" ref="AI155:AI186" si="279">H155/G155</f>
        <v>#DIV/0!</v>
      </c>
      <c r="AJ155" s="111" t="e">
        <f t="shared" ref="AJ155:AJ186" si="280">I155/H155</f>
        <v>#DIV/0!</v>
      </c>
      <c r="AK155" s="111" t="e">
        <f t="shared" ref="AK155:AK186" si="281">J155/I155</f>
        <v>#DIV/0!</v>
      </c>
      <c r="AL155" s="111" t="e">
        <f t="shared" ref="AL155:AL186" si="282">K155/J155</f>
        <v>#DIV/0!</v>
      </c>
      <c r="AM155" s="111" t="e">
        <f t="shared" ref="AM155:AM186" si="283">L155/K155</f>
        <v>#DIV/0!</v>
      </c>
      <c r="AN155" s="111" t="e">
        <f t="shared" ref="AN155:AN186" si="284">M155/L155</f>
        <v>#DIV/0!</v>
      </c>
      <c r="AO155" s="111" t="e">
        <f t="shared" ref="AO155:AO186" si="285">N155/M155</f>
        <v>#DIV/0!</v>
      </c>
      <c r="AP155" s="111" t="e">
        <f t="shared" ref="AP155:AP186" si="286">O155/N155</f>
        <v>#DIV/0!</v>
      </c>
      <c r="AQ155" s="112">
        <f t="shared" si="161"/>
        <v>0</v>
      </c>
      <c r="AR155" s="212"/>
      <c r="AS155" s="212"/>
      <c r="AU155" s="110">
        <f t="shared" si="162"/>
        <v>0</v>
      </c>
      <c r="AV155" s="110">
        <f t="shared" si="163"/>
        <v>0</v>
      </c>
      <c r="AW155" s="110">
        <f t="shared" si="164"/>
        <v>0</v>
      </c>
      <c r="AX155" s="110">
        <f t="shared" si="165"/>
        <v>0</v>
      </c>
      <c r="AY155" s="110">
        <f t="shared" si="166"/>
        <v>0</v>
      </c>
      <c r="AZ155" s="110">
        <f t="shared" si="167"/>
        <v>0</v>
      </c>
      <c r="BA155" s="110">
        <f t="shared" si="168"/>
        <v>0</v>
      </c>
      <c r="BB155" s="110">
        <f t="shared" si="169"/>
        <v>0</v>
      </c>
      <c r="BC155" s="110">
        <f t="shared" si="170"/>
        <v>0</v>
      </c>
      <c r="BD155" s="110">
        <f t="shared" si="171"/>
        <v>0</v>
      </c>
      <c r="BE155" s="110">
        <f t="shared" si="172"/>
        <v>0</v>
      </c>
      <c r="BF155" s="217">
        <v>0</v>
      </c>
      <c r="BG155" s="217">
        <f t="shared" si="173"/>
        <v>190</v>
      </c>
      <c r="BH155" s="218" t="e">
        <f t="shared" si="174"/>
        <v>#DIV/0!</v>
      </c>
      <c r="BI155" s="215">
        <f t="shared" ref="BI155:BI186" si="287">BG155-BJ155</f>
        <v>82.5</v>
      </c>
      <c r="BJ155" s="216">
        <f t="shared" si="175"/>
        <v>107.5</v>
      </c>
      <c r="BL155" s="195"/>
      <c r="BN155" s="201">
        <f t="shared" ref="BN155:BN206" si="288">$BN$25*BM155</f>
        <v>0</v>
      </c>
      <c r="BP155" s="222">
        <f t="shared" si="177"/>
        <v>0</v>
      </c>
      <c r="BR155" s="222">
        <f t="shared" si="178"/>
        <v>0</v>
      </c>
      <c r="BS155" s="176">
        <v>0.5</v>
      </c>
      <c r="BT155" s="222">
        <f t="shared" si="179"/>
        <v>37.5</v>
      </c>
      <c r="BU155" s="197">
        <v>70</v>
      </c>
      <c r="BW155" s="225">
        <f t="shared" si="180"/>
        <v>0</v>
      </c>
      <c r="BY155" s="225">
        <f t="shared" si="207"/>
        <v>0</v>
      </c>
      <c r="CA155" s="225">
        <f t="shared" si="182"/>
        <v>0</v>
      </c>
      <c r="CC155" s="225">
        <f t="shared" si="183"/>
        <v>0</v>
      </c>
      <c r="CE155" s="12">
        <f t="shared" si="184"/>
        <v>0</v>
      </c>
    </row>
    <row r="156" spans="1:83" ht="19.5" thickBot="1">
      <c r="A156" s="308"/>
      <c r="B156" s="46" t="s">
        <v>166</v>
      </c>
      <c r="C156" s="81"/>
      <c r="D156" s="244">
        <f t="shared" ref="D156:D174" si="289">BG156</f>
        <v>1070</v>
      </c>
      <c r="E156" s="49">
        <v>220</v>
      </c>
      <c r="F156" s="147">
        <f t="shared" ref="F156" si="290">AV156</f>
        <v>760</v>
      </c>
      <c r="G156" s="148">
        <f t="shared" ref="G156" si="291">AW156</f>
        <v>790</v>
      </c>
      <c r="H156" s="148">
        <f t="shared" ref="H156" si="292">AX156</f>
        <v>810</v>
      </c>
      <c r="I156" s="148">
        <f t="shared" ref="I156" si="293">AY156</f>
        <v>840</v>
      </c>
      <c r="J156" s="148">
        <f t="shared" ref="J156" si="294">AZ156</f>
        <v>870</v>
      </c>
      <c r="K156" s="148">
        <f t="shared" ref="K156" si="295">BA156</f>
        <v>900</v>
      </c>
      <c r="L156" s="148">
        <f t="shared" ref="L156" si="296">BB156</f>
        <v>920</v>
      </c>
      <c r="M156" s="148">
        <f t="shared" ref="M156" si="297">BC156</f>
        <v>950</v>
      </c>
      <c r="N156" s="148">
        <f t="shared" ref="N156" si="298">BD156</f>
        <v>980</v>
      </c>
      <c r="O156" s="50">
        <f t="shared" ref="O156" si="299">BE156</f>
        <v>1000</v>
      </c>
      <c r="P156" s="12">
        <f t="shared" si="277"/>
        <v>0</v>
      </c>
      <c r="S156" s="106"/>
      <c r="AG156" s="110">
        <v>318</v>
      </c>
      <c r="AH156" s="111">
        <f t="shared" si="278"/>
        <v>1.0394736842105263</v>
      </c>
      <c r="AI156" s="111">
        <f t="shared" si="279"/>
        <v>1.0253164556962024</v>
      </c>
      <c r="AJ156" s="111">
        <f t="shared" si="280"/>
        <v>1.037037037037037</v>
      </c>
      <c r="AK156" s="111">
        <f t="shared" si="281"/>
        <v>1.0357142857142858</v>
      </c>
      <c r="AL156" s="111">
        <f t="shared" si="282"/>
        <v>1.0344827586206897</v>
      </c>
      <c r="AM156" s="111">
        <f t="shared" si="283"/>
        <v>1.0222222222222221</v>
      </c>
      <c r="AN156" s="111">
        <f t="shared" si="284"/>
        <v>1.0326086956521738</v>
      </c>
      <c r="AO156" s="111">
        <f t="shared" si="285"/>
        <v>1.0315789473684212</v>
      </c>
      <c r="AP156" s="111">
        <f t="shared" si="286"/>
        <v>1.0204081632653061</v>
      </c>
      <c r="AQ156" s="112">
        <f t="shared" ref="AQ156:AQ207" si="300">AR156*AS156</f>
        <v>0.27</v>
      </c>
      <c r="AR156" s="212">
        <v>0.3</v>
      </c>
      <c r="AS156" s="212">
        <v>0.9</v>
      </c>
      <c r="AU156" s="110">
        <f t="shared" ref="AU156:AU207" si="301">CEILING(AQ156*1.3*$AU$24+(AR156*2+AS156*2)*1.3*$BR$25,10)</f>
        <v>220</v>
      </c>
      <c r="AV156" s="110">
        <f t="shared" ref="AV156:AV206" si="302">CEILING(AQ156*$AV$24,10)</f>
        <v>760</v>
      </c>
      <c r="AW156" s="110">
        <f t="shared" ref="AW156:AW207" si="303">CEILING(AQ156*$AW$24,10)</f>
        <v>790</v>
      </c>
      <c r="AX156" s="110">
        <f t="shared" ref="AX156:AX207" si="304">CEILING(AQ156*$AX$24,10)</f>
        <v>810</v>
      </c>
      <c r="AY156" s="110">
        <f t="shared" ref="AY156:AY207" si="305">CEILING(AQ156*$AY$24,10)</f>
        <v>840</v>
      </c>
      <c r="AZ156" s="110">
        <f t="shared" ref="AZ156:AZ207" si="306">CEILING(AQ156*$AZ$24,10)</f>
        <v>870</v>
      </c>
      <c r="BA156" s="110">
        <f t="shared" ref="BA156:BA207" si="307">CEILING(AQ156*$BA$24,10)</f>
        <v>900</v>
      </c>
      <c r="BB156" s="110">
        <f t="shared" ref="BB156:BB207" si="308">CEILING(AQ156*$BB$24,10)</f>
        <v>920</v>
      </c>
      <c r="BC156" s="110">
        <f t="shared" ref="BC156:BC207" si="309">CEILING(AQ156*$BC$24,10)</f>
        <v>950</v>
      </c>
      <c r="BD156" s="110">
        <f t="shared" ref="BD156:BD207" si="310">CEILING(AQ156*$BD$24,10)</f>
        <v>980</v>
      </c>
      <c r="BE156" s="110">
        <f t="shared" ref="BE156:BE207" si="311">CEILING(AQ156*$BE$24,10)</f>
        <v>1000</v>
      </c>
      <c r="BF156" s="217">
        <v>690</v>
      </c>
      <c r="BG156" s="217">
        <f t="shared" ref="BG156:BG207" si="312">CEILING(BJ156*$BJ$16+BJ156,10)</f>
        <v>1070</v>
      </c>
      <c r="BH156" s="218">
        <f t="shared" ref="BH156:BH207" si="313">BG156/BF156-1</f>
        <v>0.55072463768115942</v>
      </c>
      <c r="BI156" s="215">
        <f t="shared" si="287"/>
        <v>444.79999999999995</v>
      </c>
      <c r="BJ156" s="216">
        <f t="shared" ref="BJ156:BJ207" si="314">BL156+BN156+BP156+BR156+BU156+BW156+CA156+CC156+BT156+BY156</f>
        <v>625.20000000000005</v>
      </c>
      <c r="BK156" s="202">
        <v>0.98</v>
      </c>
      <c r="BL156" s="254">
        <f t="shared" ref="BL156:BL207" si="315">BK156*$BL$25</f>
        <v>431.2</v>
      </c>
      <c r="BM156" s="202">
        <v>0.33</v>
      </c>
      <c r="BN156" s="255">
        <f t="shared" si="288"/>
        <v>39.6</v>
      </c>
      <c r="BO156" s="203">
        <v>6.8</v>
      </c>
      <c r="BP156" s="222">
        <f t="shared" ref="BP156:BP207" si="316">$BP$25*BO156</f>
        <v>22.439999999999998</v>
      </c>
      <c r="BQ156" s="176"/>
      <c r="BR156" s="222">
        <f t="shared" ref="BR156:BR207" si="317">BQ156*$BR$25</f>
        <v>0</v>
      </c>
      <c r="BS156" s="176">
        <v>0.5</v>
      </c>
      <c r="BT156" s="222">
        <f t="shared" ref="BT156:BT207" si="318">BS156*$BT$25</f>
        <v>37.5</v>
      </c>
      <c r="BU156" s="197">
        <v>70</v>
      </c>
      <c r="BV156" s="180">
        <v>2</v>
      </c>
      <c r="BW156" s="225">
        <f t="shared" ref="BW156:BW207" si="319">BV156*$BW$25</f>
        <v>24.46</v>
      </c>
      <c r="BX156" s="180"/>
      <c r="BY156" s="225">
        <f t="shared" si="207"/>
        <v>0</v>
      </c>
      <c r="BZ156" s="180"/>
      <c r="CA156" s="225">
        <f t="shared" ref="CA156:CA207" si="320">BZ156*$CA$25</f>
        <v>0</v>
      </c>
      <c r="CB156" s="180"/>
      <c r="CC156" s="226">
        <f t="shared" ref="CC156:CC207" si="321">CB156*$CC$25</f>
        <v>0</v>
      </c>
      <c r="CE156" s="12">
        <f t="shared" ref="CE156:CE207" si="322">BM156/1.3*1.2</f>
        <v>0.30461538461538457</v>
      </c>
    </row>
    <row r="157" spans="1:83" ht="12.75" customHeight="1" thickBot="1">
      <c r="A157" s="309"/>
      <c r="B157" s="47" t="s">
        <v>167</v>
      </c>
      <c r="C157" s="82"/>
      <c r="D157" s="245">
        <f t="shared" si="289"/>
        <v>1130</v>
      </c>
      <c r="E157" s="52">
        <v>250</v>
      </c>
      <c r="F157" s="149">
        <f t="shared" ref="F157:F163" si="323">AV157</f>
        <v>890</v>
      </c>
      <c r="G157" s="146">
        <f t="shared" ref="G157:G163" si="324">AW157</f>
        <v>920</v>
      </c>
      <c r="H157" s="146">
        <f t="shared" ref="H157:H163" si="325">AX157</f>
        <v>950</v>
      </c>
      <c r="I157" s="146">
        <f t="shared" ref="I157:I163" si="326">AY157</f>
        <v>980</v>
      </c>
      <c r="J157" s="146">
        <f t="shared" ref="J157:J163" si="327">AZ157</f>
        <v>1010</v>
      </c>
      <c r="K157" s="146">
        <f t="shared" ref="K157:K163" si="328">BA157</f>
        <v>1040</v>
      </c>
      <c r="L157" s="146">
        <f t="shared" ref="L157:L163" si="329">BB157</f>
        <v>1080</v>
      </c>
      <c r="M157" s="146">
        <f t="shared" ref="M157:M163" si="330">BC157</f>
        <v>1110</v>
      </c>
      <c r="N157" s="146">
        <f t="shared" ref="N157:N163" si="331">BD157</f>
        <v>1140</v>
      </c>
      <c r="O157" s="53">
        <f t="shared" ref="O157:O163" si="332">BE157</f>
        <v>1170</v>
      </c>
      <c r="P157" s="12">
        <f t="shared" si="277"/>
        <v>0</v>
      </c>
      <c r="S157" s="106"/>
      <c r="AG157" s="110">
        <v>319</v>
      </c>
      <c r="AH157" s="111">
        <f t="shared" si="278"/>
        <v>1.0337078651685394</v>
      </c>
      <c r="AI157" s="111">
        <f t="shared" si="279"/>
        <v>1.0326086956521738</v>
      </c>
      <c r="AJ157" s="111">
        <f t="shared" si="280"/>
        <v>1.0315789473684212</v>
      </c>
      <c r="AK157" s="111">
        <f t="shared" si="281"/>
        <v>1.0306122448979591</v>
      </c>
      <c r="AL157" s="111">
        <f t="shared" si="282"/>
        <v>1.0297029702970297</v>
      </c>
      <c r="AM157" s="111">
        <f t="shared" si="283"/>
        <v>1.0384615384615385</v>
      </c>
      <c r="AN157" s="111">
        <f t="shared" si="284"/>
        <v>1.0277777777777777</v>
      </c>
      <c r="AO157" s="111">
        <f t="shared" si="285"/>
        <v>1.027027027027027</v>
      </c>
      <c r="AP157" s="111">
        <f t="shared" si="286"/>
        <v>1.0263157894736843</v>
      </c>
      <c r="AQ157" s="112">
        <f t="shared" si="300"/>
        <v>0.315</v>
      </c>
      <c r="AR157" s="212">
        <f>AR156+0.05</f>
        <v>0.35</v>
      </c>
      <c r="AS157" s="212">
        <v>0.9</v>
      </c>
      <c r="AU157" s="110">
        <f t="shared" si="301"/>
        <v>260</v>
      </c>
      <c r="AV157" s="110">
        <f t="shared" si="302"/>
        <v>890</v>
      </c>
      <c r="AW157" s="110">
        <f t="shared" si="303"/>
        <v>920</v>
      </c>
      <c r="AX157" s="110">
        <f t="shared" si="304"/>
        <v>950</v>
      </c>
      <c r="AY157" s="110">
        <f t="shared" si="305"/>
        <v>980</v>
      </c>
      <c r="AZ157" s="110">
        <f t="shared" si="306"/>
        <v>1010</v>
      </c>
      <c r="BA157" s="110">
        <f t="shared" si="307"/>
        <v>1040</v>
      </c>
      <c r="BB157" s="110">
        <f t="shared" si="308"/>
        <v>1080</v>
      </c>
      <c r="BC157" s="110">
        <f t="shared" si="309"/>
        <v>1110</v>
      </c>
      <c r="BD157" s="110">
        <f t="shared" si="310"/>
        <v>1140</v>
      </c>
      <c r="BE157" s="110">
        <f t="shared" si="311"/>
        <v>1170</v>
      </c>
      <c r="BF157" s="217">
        <v>740</v>
      </c>
      <c r="BG157" s="217">
        <f t="shared" si="312"/>
        <v>1130</v>
      </c>
      <c r="BH157" s="218">
        <f t="shared" si="313"/>
        <v>0.52702702702702697</v>
      </c>
      <c r="BI157" s="215">
        <f t="shared" si="287"/>
        <v>466.67999999999995</v>
      </c>
      <c r="BJ157" s="216">
        <f t="shared" si="314"/>
        <v>663.32</v>
      </c>
      <c r="BK157" s="202">
        <v>1.05</v>
      </c>
      <c r="BL157" s="254">
        <f t="shared" si="315"/>
        <v>462</v>
      </c>
      <c r="BM157" s="202">
        <v>0.38</v>
      </c>
      <c r="BN157" s="255">
        <f t="shared" si="288"/>
        <v>45.6</v>
      </c>
      <c r="BO157" s="203">
        <v>7.2</v>
      </c>
      <c r="BP157" s="222">
        <f t="shared" si="316"/>
        <v>23.759999999999998</v>
      </c>
      <c r="BQ157" s="176"/>
      <c r="BR157" s="222">
        <f t="shared" si="317"/>
        <v>0</v>
      </c>
      <c r="BS157" s="176">
        <v>0.5</v>
      </c>
      <c r="BT157" s="222">
        <f t="shared" si="318"/>
        <v>37.5</v>
      </c>
      <c r="BU157" s="197">
        <v>70</v>
      </c>
      <c r="BV157" s="180">
        <v>2</v>
      </c>
      <c r="BW157" s="225">
        <f t="shared" si="319"/>
        <v>24.46</v>
      </c>
      <c r="BX157" s="180"/>
      <c r="BY157" s="225">
        <f t="shared" si="207"/>
        <v>0</v>
      </c>
      <c r="BZ157" s="180"/>
      <c r="CA157" s="225">
        <f t="shared" si="320"/>
        <v>0</v>
      </c>
      <c r="CB157" s="180"/>
      <c r="CC157" s="224">
        <f t="shared" si="321"/>
        <v>0</v>
      </c>
      <c r="CE157" s="12">
        <f t="shared" si="322"/>
        <v>0.35076923076923078</v>
      </c>
    </row>
    <row r="158" spans="1:83" ht="12.75" customHeight="1" thickBot="1">
      <c r="A158" s="309"/>
      <c r="B158" s="47" t="s">
        <v>35</v>
      </c>
      <c r="C158" s="82"/>
      <c r="D158" s="245">
        <f t="shared" si="289"/>
        <v>1200</v>
      </c>
      <c r="E158" s="51">
        <v>290</v>
      </c>
      <c r="F158" s="149">
        <f t="shared" si="323"/>
        <v>1010</v>
      </c>
      <c r="G158" s="146">
        <f t="shared" si="324"/>
        <v>1050</v>
      </c>
      <c r="H158" s="146">
        <f t="shared" si="325"/>
        <v>1080</v>
      </c>
      <c r="I158" s="146">
        <f t="shared" si="326"/>
        <v>1120</v>
      </c>
      <c r="J158" s="146">
        <f t="shared" si="327"/>
        <v>1160</v>
      </c>
      <c r="K158" s="146">
        <f t="shared" si="328"/>
        <v>1190</v>
      </c>
      <c r="L158" s="146">
        <f t="shared" si="329"/>
        <v>1230</v>
      </c>
      <c r="M158" s="146">
        <f t="shared" si="330"/>
        <v>1260</v>
      </c>
      <c r="N158" s="146">
        <f t="shared" si="331"/>
        <v>1300</v>
      </c>
      <c r="O158" s="53">
        <f t="shared" si="332"/>
        <v>1340</v>
      </c>
      <c r="P158" s="12">
        <f t="shared" si="277"/>
        <v>0</v>
      </c>
      <c r="S158" s="106"/>
      <c r="AG158" s="110">
        <v>320</v>
      </c>
      <c r="AH158" s="111">
        <f t="shared" si="278"/>
        <v>1.0396039603960396</v>
      </c>
      <c r="AI158" s="111">
        <f t="shared" si="279"/>
        <v>1.0285714285714285</v>
      </c>
      <c r="AJ158" s="111">
        <f t="shared" si="280"/>
        <v>1.037037037037037</v>
      </c>
      <c r="AK158" s="111">
        <f t="shared" si="281"/>
        <v>1.0357142857142858</v>
      </c>
      <c r="AL158" s="111">
        <f t="shared" si="282"/>
        <v>1.0258620689655173</v>
      </c>
      <c r="AM158" s="111">
        <f t="shared" si="283"/>
        <v>1.0336134453781514</v>
      </c>
      <c r="AN158" s="111">
        <f t="shared" si="284"/>
        <v>1.024390243902439</v>
      </c>
      <c r="AO158" s="111">
        <f t="shared" si="285"/>
        <v>1.0317460317460319</v>
      </c>
      <c r="AP158" s="111">
        <f t="shared" si="286"/>
        <v>1.0307692307692307</v>
      </c>
      <c r="AQ158" s="112">
        <f t="shared" si="300"/>
        <v>0.36</v>
      </c>
      <c r="AR158" s="212">
        <f t="shared" ref="AR158:AR162" si="333">AR157+0.05</f>
        <v>0.39999999999999997</v>
      </c>
      <c r="AS158" s="212">
        <v>0.9</v>
      </c>
      <c r="AU158" s="110">
        <f t="shared" si="301"/>
        <v>290</v>
      </c>
      <c r="AV158" s="110">
        <f t="shared" si="302"/>
        <v>1010</v>
      </c>
      <c r="AW158" s="110">
        <f t="shared" si="303"/>
        <v>1050</v>
      </c>
      <c r="AX158" s="110">
        <f t="shared" si="304"/>
        <v>1080</v>
      </c>
      <c r="AY158" s="110">
        <f t="shared" si="305"/>
        <v>1120</v>
      </c>
      <c r="AZ158" s="110">
        <f t="shared" si="306"/>
        <v>1160</v>
      </c>
      <c r="BA158" s="110">
        <f t="shared" si="307"/>
        <v>1190</v>
      </c>
      <c r="BB158" s="110">
        <f t="shared" si="308"/>
        <v>1230</v>
      </c>
      <c r="BC158" s="110">
        <f t="shared" si="309"/>
        <v>1260</v>
      </c>
      <c r="BD158" s="110">
        <f t="shared" si="310"/>
        <v>1300</v>
      </c>
      <c r="BE158" s="110">
        <f t="shared" si="311"/>
        <v>1340</v>
      </c>
      <c r="BF158" s="217">
        <v>780</v>
      </c>
      <c r="BG158" s="217">
        <f t="shared" si="312"/>
        <v>1200</v>
      </c>
      <c r="BH158" s="218">
        <f t="shared" si="313"/>
        <v>0.53846153846153855</v>
      </c>
      <c r="BI158" s="215">
        <f t="shared" si="287"/>
        <v>498.88999999999987</v>
      </c>
      <c r="BJ158" s="216">
        <f t="shared" si="314"/>
        <v>701.11000000000013</v>
      </c>
      <c r="BK158" s="202">
        <v>1.1200000000000001</v>
      </c>
      <c r="BL158" s="254">
        <f t="shared" si="315"/>
        <v>492.80000000000007</v>
      </c>
      <c r="BM158" s="202">
        <v>0.43</v>
      </c>
      <c r="BN158" s="255">
        <f t="shared" si="288"/>
        <v>51.6</v>
      </c>
      <c r="BO158" s="203">
        <v>7.5</v>
      </c>
      <c r="BP158" s="222">
        <f t="shared" si="316"/>
        <v>24.75</v>
      </c>
      <c r="BQ158" s="176"/>
      <c r="BR158" s="222">
        <f t="shared" si="317"/>
        <v>0</v>
      </c>
      <c r="BS158" s="176">
        <v>0.5</v>
      </c>
      <c r="BT158" s="222">
        <f t="shared" si="318"/>
        <v>37.5</v>
      </c>
      <c r="BU158" s="197">
        <v>70</v>
      </c>
      <c r="BV158" s="180">
        <v>2</v>
      </c>
      <c r="BW158" s="226">
        <f t="shared" si="319"/>
        <v>24.46</v>
      </c>
      <c r="BX158" s="180"/>
      <c r="BY158" s="225">
        <f t="shared" si="207"/>
        <v>0</v>
      </c>
      <c r="BZ158" s="180"/>
      <c r="CA158" s="225">
        <f t="shared" si="320"/>
        <v>0</v>
      </c>
      <c r="CB158" s="180"/>
      <c r="CC158" s="225">
        <f t="shared" si="321"/>
        <v>0</v>
      </c>
      <c r="CE158" s="12">
        <f t="shared" si="322"/>
        <v>0.39692307692307688</v>
      </c>
    </row>
    <row r="159" spans="1:83" ht="12.75" customHeight="1" thickBot="1">
      <c r="A159" s="309"/>
      <c r="B159" s="47" t="s">
        <v>36</v>
      </c>
      <c r="C159" s="82"/>
      <c r="D159" s="245">
        <f t="shared" si="289"/>
        <v>1320</v>
      </c>
      <c r="E159" s="51">
        <v>320</v>
      </c>
      <c r="F159" s="149">
        <f t="shared" si="323"/>
        <v>1140</v>
      </c>
      <c r="G159" s="146">
        <f t="shared" si="324"/>
        <v>1180</v>
      </c>
      <c r="H159" s="146">
        <f t="shared" si="325"/>
        <v>1220</v>
      </c>
      <c r="I159" s="146">
        <f t="shared" si="326"/>
        <v>1260</v>
      </c>
      <c r="J159" s="146">
        <f t="shared" si="327"/>
        <v>1300</v>
      </c>
      <c r="K159" s="146">
        <f t="shared" si="328"/>
        <v>1340</v>
      </c>
      <c r="L159" s="146">
        <f t="shared" si="329"/>
        <v>1380</v>
      </c>
      <c r="M159" s="146">
        <f t="shared" si="330"/>
        <v>1420</v>
      </c>
      <c r="N159" s="146">
        <f t="shared" si="331"/>
        <v>1460</v>
      </c>
      <c r="O159" s="53">
        <f t="shared" si="332"/>
        <v>1500</v>
      </c>
      <c r="P159" s="12">
        <f t="shared" si="277"/>
        <v>0</v>
      </c>
      <c r="S159" s="106"/>
      <c r="AG159" s="110">
        <v>321</v>
      </c>
      <c r="AH159" s="111">
        <f t="shared" si="278"/>
        <v>1.0350877192982457</v>
      </c>
      <c r="AI159" s="111">
        <f t="shared" si="279"/>
        <v>1.0338983050847457</v>
      </c>
      <c r="AJ159" s="111">
        <f t="shared" si="280"/>
        <v>1.0327868852459017</v>
      </c>
      <c r="AK159" s="111">
        <f t="shared" si="281"/>
        <v>1.0317460317460319</v>
      </c>
      <c r="AL159" s="111">
        <f t="shared" si="282"/>
        <v>1.0307692307692307</v>
      </c>
      <c r="AM159" s="111">
        <f t="shared" si="283"/>
        <v>1.0298507462686568</v>
      </c>
      <c r="AN159" s="111">
        <f t="shared" si="284"/>
        <v>1.0289855072463767</v>
      </c>
      <c r="AO159" s="111">
        <f t="shared" si="285"/>
        <v>1.028169014084507</v>
      </c>
      <c r="AP159" s="111">
        <f t="shared" si="286"/>
        <v>1.0273972602739727</v>
      </c>
      <c r="AQ159" s="112">
        <f t="shared" si="300"/>
        <v>0.40499999999999997</v>
      </c>
      <c r="AR159" s="212">
        <f t="shared" si="333"/>
        <v>0.44999999999999996</v>
      </c>
      <c r="AS159" s="212">
        <v>0.9</v>
      </c>
      <c r="AU159" s="110">
        <f t="shared" si="301"/>
        <v>320</v>
      </c>
      <c r="AV159" s="110">
        <f t="shared" si="302"/>
        <v>1140</v>
      </c>
      <c r="AW159" s="110">
        <f t="shared" si="303"/>
        <v>1180</v>
      </c>
      <c r="AX159" s="110">
        <f t="shared" si="304"/>
        <v>1220</v>
      </c>
      <c r="AY159" s="110">
        <f t="shared" si="305"/>
        <v>1260</v>
      </c>
      <c r="AZ159" s="110">
        <f t="shared" si="306"/>
        <v>1300</v>
      </c>
      <c r="BA159" s="110">
        <f t="shared" si="307"/>
        <v>1340</v>
      </c>
      <c r="BB159" s="110">
        <f t="shared" si="308"/>
        <v>1380</v>
      </c>
      <c r="BC159" s="110">
        <f t="shared" si="309"/>
        <v>1420</v>
      </c>
      <c r="BD159" s="110">
        <f t="shared" si="310"/>
        <v>1460</v>
      </c>
      <c r="BE159" s="110">
        <f t="shared" si="311"/>
        <v>1500</v>
      </c>
      <c r="BF159" s="217">
        <v>820</v>
      </c>
      <c r="BG159" s="217">
        <f t="shared" si="312"/>
        <v>1320</v>
      </c>
      <c r="BH159" s="218">
        <f t="shared" si="313"/>
        <v>0.60975609756097571</v>
      </c>
      <c r="BI159" s="215">
        <f t="shared" si="287"/>
        <v>545.19000000000005</v>
      </c>
      <c r="BJ159" s="216">
        <f t="shared" si="314"/>
        <v>774.81</v>
      </c>
      <c r="BK159" s="202">
        <v>1.25</v>
      </c>
      <c r="BL159" s="254">
        <f t="shared" si="315"/>
        <v>550</v>
      </c>
      <c r="BM159" s="202">
        <v>0.54</v>
      </c>
      <c r="BN159" s="255">
        <f t="shared" si="288"/>
        <v>64.800000000000011</v>
      </c>
      <c r="BO159" s="203">
        <v>8.5</v>
      </c>
      <c r="BP159" s="222">
        <f t="shared" si="316"/>
        <v>28.049999999999997</v>
      </c>
      <c r="BQ159" s="176"/>
      <c r="BR159" s="222">
        <f t="shared" si="317"/>
        <v>0</v>
      </c>
      <c r="BS159" s="176">
        <v>0.5</v>
      </c>
      <c r="BT159" s="222">
        <f t="shared" si="318"/>
        <v>37.5</v>
      </c>
      <c r="BU159" s="197">
        <v>70</v>
      </c>
      <c r="BV159" s="180">
        <v>2</v>
      </c>
      <c r="BW159" s="224">
        <f t="shared" si="319"/>
        <v>24.46</v>
      </c>
      <c r="BX159" s="180"/>
      <c r="BY159" s="225">
        <f t="shared" si="207"/>
        <v>0</v>
      </c>
      <c r="BZ159" s="180"/>
      <c r="CA159" s="225">
        <f t="shared" si="320"/>
        <v>0</v>
      </c>
      <c r="CB159" s="180"/>
      <c r="CC159" s="225">
        <f t="shared" si="321"/>
        <v>0</v>
      </c>
      <c r="CE159" s="12">
        <f t="shared" si="322"/>
        <v>0.49846153846153846</v>
      </c>
    </row>
    <row r="160" spans="1:83" ht="19.5" thickBot="1">
      <c r="A160" s="309"/>
      <c r="B160" s="47" t="s">
        <v>37</v>
      </c>
      <c r="C160" s="82"/>
      <c r="D160" s="245">
        <f t="shared" si="289"/>
        <v>1350</v>
      </c>
      <c r="E160" s="51">
        <v>360</v>
      </c>
      <c r="F160" s="149">
        <f t="shared" si="323"/>
        <v>1260</v>
      </c>
      <c r="G160" s="146">
        <f t="shared" si="324"/>
        <v>1310</v>
      </c>
      <c r="H160" s="146">
        <f t="shared" si="325"/>
        <v>1350</v>
      </c>
      <c r="I160" s="146">
        <f t="shared" si="326"/>
        <v>1400</v>
      </c>
      <c r="J160" s="146">
        <f t="shared" si="327"/>
        <v>1440</v>
      </c>
      <c r="K160" s="146">
        <f t="shared" si="328"/>
        <v>1490</v>
      </c>
      <c r="L160" s="146">
        <f t="shared" si="329"/>
        <v>1530</v>
      </c>
      <c r="M160" s="146">
        <f t="shared" si="330"/>
        <v>1580</v>
      </c>
      <c r="N160" s="146">
        <f t="shared" si="331"/>
        <v>1620</v>
      </c>
      <c r="O160" s="53">
        <f t="shared" si="332"/>
        <v>1670</v>
      </c>
      <c r="P160" s="12">
        <f t="shared" si="277"/>
        <v>0</v>
      </c>
      <c r="S160" s="106"/>
      <c r="AG160" s="110">
        <v>322</v>
      </c>
      <c r="AH160" s="111">
        <f t="shared" si="278"/>
        <v>1.0396825396825398</v>
      </c>
      <c r="AI160" s="111">
        <f t="shared" si="279"/>
        <v>1.0305343511450382</v>
      </c>
      <c r="AJ160" s="111">
        <f t="shared" si="280"/>
        <v>1.037037037037037</v>
      </c>
      <c r="AK160" s="111">
        <f t="shared" si="281"/>
        <v>1.0285714285714285</v>
      </c>
      <c r="AL160" s="111">
        <f t="shared" si="282"/>
        <v>1.0347222222222223</v>
      </c>
      <c r="AM160" s="111">
        <f t="shared" si="283"/>
        <v>1.0268456375838926</v>
      </c>
      <c r="AN160" s="111">
        <f t="shared" si="284"/>
        <v>1.0326797385620916</v>
      </c>
      <c r="AO160" s="111">
        <f t="shared" si="285"/>
        <v>1.0253164556962024</v>
      </c>
      <c r="AP160" s="111">
        <f t="shared" si="286"/>
        <v>1.0308641975308641</v>
      </c>
      <c r="AQ160" s="112">
        <f t="shared" si="300"/>
        <v>0.44999999999999996</v>
      </c>
      <c r="AR160" s="212">
        <f t="shared" si="333"/>
        <v>0.49999999999999994</v>
      </c>
      <c r="AS160" s="212">
        <v>0.9</v>
      </c>
      <c r="AU160" s="110">
        <f t="shared" si="301"/>
        <v>360</v>
      </c>
      <c r="AV160" s="110">
        <f t="shared" si="302"/>
        <v>1260</v>
      </c>
      <c r="AW160" s="110">
        <f t="shared" si="303"/>
        <v>1310</v>
      </c>
      <c r="AX160" s="110">
        <f t="shared" si="304"/>
        <v>1350</v>
      </c>
      <c r="AY160" s="110">
        <f t="shared" si="305"/>
        <v>1400</v>
      </c>
      <c r="AZ160" s="110">
        <f t="shared" si="306"/>
        <v>1440</v>
      </c>
      <c r="BA160" s="110">
        <f t="shared" si="307"/>
        <v>1490</v>
      </c>
      <c r="BB160" s="110">
        <f t="shared" si="308"/>
        <v>1530</v>
      </c>
      <c r="BC160" s="110">
        <f t="shared" si="309"/>
        <v>1580</v>
      </c>
      <c r="BD160" s="110">
        <f t="shared" si="310"/>
        <v>1620</v>
      </c>
      <c r="BE160" s="110">
        <f t="shared" si="311"/>
        <v>1670</v>
      </c>
      <c r="BF160" s="217">
        <v>870</v>
      </c>
      <c r="BG160" s="217">
        <f t="shared" si="312"/>
        <v>1350</v>
      </c>
      <c r="BH160" s="218">
        <f t="shared" si="313"/>
        <v>0.55172413793103448</v>
      </c>
      <c r="BI160" s="215">
        <f t="shared" si="287"/>
        <v>556.79153846153861</v>
      </c>
      <c r="BJ160" s="216">
        <f t="shared" si="314"/>
        <v>793.20846153846139</v>
      </c>
      <c r="BK160" s="202">
        <v>1.2950769230769228</v>
      </c>
      <c r="BL160" s="254">
        <f t="shared" si="315"/>
        <v>569.83384615384603</v>
      </c>
      <c r="BM160" s="202">
        <v>0.53353846153846152</v>
      </c>
      <c r="BN160" s="255">
        <f t="shared" si="288"/>
        <v>64.024615384615387</v>
      </c>
      <c r="BO160" s="203">
        <v>8.3000000000000007</v>
      </c>
      <c r="BP160" s="222">
        <f t="shared" si="316"/>
        <v>27.39</v>
      </c>
      <c r="BQ160" s="176"/>
      <c r="BR160" s="222">
        <f t="shared" si="317"/>
        <v>0</v>
      </c>
      <c r="BS160" s="176">
        <v>0.5</v>
      </c>
      <c r="BT160" s="222">
        <f t="shared" si="318"/>
        <v>37.5</v>
      </c>
      <c r="BU160" s="197">
        <v>70</v>
      </c>
      <c r="BV160" s="180">
        <v>2</v>
      </c>
      <c r="BW160" s="225">
        <f t="shared" si="319"/>
        <v>24.46</v>
      </c>
      <c r="BX160" s="180"/>
      <c r="BY160" s="225">
        <f t="shared" si="207"/>
        <v>0</v>
      </c>
      <c r="BZ160" s="180"/>
      <c r="CA160" s="225">
        <f t="shared" si="320"/>
        <v>0</v>
      </c>
      <c r="CB160" s="180"/>
      <c r="CC160" s="225">
        <f t="shared" si="321"/>
        <v>0</v>
      </c>
      <c r="CE160" s="12">
        <f t="shared" si="322"/>
        <v>0.4924970414201183</v>
      </c>
    </row>
    <row r="161" spans="1:83" ht="19.5" thickBot="1">
      <c r="A161" s="309"/>
      <c r="B161" s="47" t="s">
        <v>181</v>
      </c>
      <c r="C161" s="82"/>
      <c r="D161" s="245">
        <f t="shared" si="289"/>
        <v>1390</v>
      </c>
      <c r="E161" s="52">
        <v>400</v>
      </c>
      <c r="F161" s="149">
        <f t="shared" si="323"/>
        <v>1390</v>
      </c>
      <c r="G161" s="146">
        <f t="shared" si="324"/>
        <v>1440</v>
      </c>
      <c r="H161" s="146">
        <f t="shared" si="325"/>
        <v>1490</v>
      </c>
      <c r="I161" s="146">
        <f t="shared" si="326"/>
        <v>1540</v>
      </c>
      <c r="J161" s="146">
        <f t="shared" si="327"/>
        <v>1590</v>
      </c>
      <c r="K161" s="146">
        <f t="shared" si="328"/>
        <v>1640</v>
      </c>
      <c r="L161" s="146">
        <f t="shared" si="329"/>
        <v>1690</v>
      </c>
      <c r="M161" s="146">
        <f t="shared" si="330"/>
        <v>1740</v>
      </c>
      <c r="N161" s="146">
        <f t="shared" si="331"/>
        <v>1790</v>
      </c>
      <c r="O161" s="53">
        <f t="shared" si="332"/>
        <v>1840</v>
      </c>
      <c r="P161" s="12">
        <f t="shared" si="277"/>
        <v>0</v>
      </c>
      <c r="S161" s="106"/>
      <c r="AG161" s="110">
        <v>323</v>
      </c>
      <c r="AH161" s="111">
        <f t="shared" si="278"/>
        <v>1.0359712230215827</v>
      </c>
      <c r="AI161" s="111">
        <f t="shared" si="279"/>
        <v>1.0347222222222223</v>
      </c>
      <c r="AJ161" s="111">
        <f t="shared" si="280"/>
        <v>1.0335570469798658</v>
      </c>
      <c r="AK161" s="111">
        <f t="shared" si="281"/>
        <v>1.0324675324675325</v>
      </c>
      <c r="AL161" s="111">
        <f t="shared" si="282"/>
        <v>1.0314465408805031</v>
      </c>
      <c r="AM161" s="111">
        <f t="shared" si="283"/>
        <v>1.0304878048780488</v>
      </c>
      <c r="AN161" s="111">
        <f t="shared" si="284"/>
        <v>1.029585798816568</v>
      </c>
      <c r="AO161" s="111">
        <f t="shared" si="285"/>
        <v>1.0287356321839081</v>
      </c>
      <c r="AP161" s="111">
        <f t="shared" si="286"/>
        <v>1.0279329608938548</v>
      </c>
      <c r="AQ161" s="112">
        <f t="shared" si="300"/>
        <v>0.49499999999999994</v>
      </c>
      <c r="AR161" s="212">
        <f t="shared" si="333"/>
        <v>0.54999999999999993</v>
      </c>
      <c r="AS161" s="212">
        <v>0.9</v>
      </c>
      <c r="AU161" s="110">
        <f t="shared" si="301"/>
        <v>390</v>
      </c>
      <c r="AV161" s="110">
        <f t="shared" si="302"/>
        <v>1390</v>
      </c>
      <c r="AW161" s="110">
        <f t="shared" si="303"/>
        <v>1440</v>
      </c>
      <c r="AX161" s="110">
        <f t="shared" si="304"/>
        <v>1490</v>
      </c>
      <c r="AY161" s="110">
        <f t="shared" si="305"/>
        <v>1540</v>
      </c>
      <c r="AZ161" s="110">
        <f t="shared" si="306"/>
        <v>1590</v>
      </c>
      <c r="BA161" s="110">
        <f t="shared" si="307"/>
        <v>1640</v>
      </c>
      <c r="BB161" s="110">
        <f t="shared" si="308"/>
        <v>1690</v>
      </c>
      <c r="BC161" s="110">
        <f t="shared" si="309"/>
        <v>1740</v>
      </c>
      <c r="BD161" s="110">
        <f t="shared" si="310"/>
        <v>1790</v>
      </c>
      <c r="BE161" s="110">
        <f t="shared" si="311"/>
        <v>1840</v>
      </c>
      <c r="BF161" s="217">
        <v>920</v>
      </c>
      <c r="BG161" s="217">
        <f t="shared" si="312"/>
        <v>1390</v>
      </c>
      <c r="BH161" s="218">
        <f t="shared" si="313"/>
        <v>0.51086956521739135</v>
      </c>
      <c r="BI161" s="215">
        <f t="shared" si="287"/>
        <v>576.8599999999999</v>
      </c>
      <c r="BJ161" s="216">
        <f t="shared" si="314"/>
        <v>813.1400000000001</v>
      </c>
      <c r="BK161" s="202">
        <v>1.32</v>
      </c>
      <c r="BL161" s="254">
        <f t="shared" si="315"/>
        <v>580.80000000000007</v>
      </c>
      <c r="BM161" s="202">
        <v>0.6</v>
      </c>
      <c r="BN161" s="255">
        <f t="shared" si="288"/>
        <v>72</v>
      </c>
      <c r="BO161" s="203">
        <v>8.6</v>
      </c>
      <c r="BP161" s="222">
        <f t="shared" si="316"/>
        <v>28.38</v>
      </c>
      <c r="BQ161" s="176"/>
      <c r="BR161" s="222">
        <f t="shared" si="317"/>
        <v>0</v>
      </c>
      <c r="BS161" s="176">
        <v>0.5</v>
      </c>
      <c r="BT161" s="222">
        <f t="shared" si="318"/>
        <v>37.5</v>
      </c>
      <c r="BU161" s="197">
        <v>70</v>
      </c>
      <c r="BV161" s="180">
        <v>2</v>
      </c>
      <c r="BW161" s="225">
        <f t="shared" si="319"/>
        <v>24.46</v>
      </c>
      <c r="BX161" s="180"/>
      <c r="BY161" s="225">
        <f t="shared" si="207"/>
        <v>0</v>
      </c>
      <c r="BZ161" s="180"/>
      <c r="CA161" s="225">
        <f t="shared" si="320"/>
        <v>0</v>
      </c>
      <c r="CB161" s="180"/>
      <c r="CC161" s="226">
        <f t="shared" si="321"/>
        <v>0</v>
      </c>
      <c r="CE161" s="12">
        <f t="shared" si="322"/>
        <v>0.55384615384615377</v>
      </c>
    </row>
    <row r="162" spans="1:83" ht="12.75" customHeight="1" thickBot="1">
      <c r="A162" s="310"/>
      <c r="B162" s="48" t="s">
        <v>168</v>
      </c>
      <c r="C162" s="83"/>
      <c r="D162" s="246">
        <f t="shared" si="289"/>
        <v>1450</v>
      </c>
      <c r="E162" s="54">
        <v>430</v>
      </c>
      <c r="F162" s="150">
        <f t="shared" si="323"/>
        <v>1520</v>
      </c>
      <c r="G162" s="65">
        <f t="shared" si="324"/>
        <v>1570</v>
      </c>
      <c r="H162" s="65">
        <f t="shared" si="325"/>
        <v>1620</v>
      </c>
      <c r="I162" s="65">
        <f t="shared" si="326"/>
        <v>1680</v>
      </c>
      <c r="J162" s="65">
        <f t="shared" si="327"/>
        <v>1730</v>
      </c>
      <c r="K162" s="65">
        <f t="shared" si="328"/>
        <v>1790</v>
      </c>
      <c r="L162" s="65">
        <f t="shared" si="329"/>
        <v>1840</v>
      </c>
      <c r="M162" s="65">
        <f t="shared" si="330"/>
        <v>1890</v>
      </c>
      <c r="N162" s="65">
        <f t="shared" si="331"/>
        <v>1950</v>
      </c>
      <c r="O162" s="151">
        <f t="shared" si="332"/>
        <v>2000</v>
      </c>
      <c r="P162" s="12">
        <f t="shared" si="277"/>
        <v>0</v>
      </c>
      <c r="S162" s="106"/>
      <c r="AG162" s="110">
        <v>324</v>
      </c>
      <c r="AH162" s="111">
        <f t="shared" si="278"/>
        <v>1.0328947368421053</v>
      </c>
      <c r="AI162" s="111">
        <f t="shared" si="279"/>
        <v>1.0318471337579618</v>
      </c>
      <c r="AJ162" s="111">
        <f t="shared" si="280"/>
        <v>1.037037037037037</v>
      </c>
      <c r="AK162" s="111">
        <f t="shared" si="281"/>
        <v>1.0297619047619047</v>
      </c>
      <c r="AL162" s="111">
        <f t="shared" si="282"/>
        <v>1.0346820809248556</v>
      </c>
      <c r="AM162" s="111">
        <f t="shared" si="283"/>
        <v>1.0279329608938548</v>
      </c>
      <c r="AN162" s="111">
        <f t="shared" si="284"/>
        <v>1.0271739130434783</v>
      </c>
      <c r="AO162" s="111">
        <f t="shared" si="285"/>
        <v>1.0317460317460319</v>
      </c>
      <c r="AP162" s="111">
        <f t="shared" si="286"/>
        <v>1.0256410256410255</v>
      </c>
      <c r="AQ162" s="112">
        <f t="shared" si="300"/>
        <v>0.54</v>
      </c>
      <c r="AR162" s="212">
        <f t="shared" si="333"/>
        <v>0.6</v>
      </c>
      <c r="AS162" s="212">
        <v>0.9</v>
      </c>
      <c r="AU162" s="110">
        <f t="shared" si="301"/>
        <v>420</v>
      </c>
      <c r="AV162" s="110">
        <f t="shared" si="302"/>
        <v>1520</v>
      </c>
      <c r="AW162" s="110">
        <f t="shared" si="303"/>
        <v>1570</v>
      </c>
      <c r="AX162" s="110">
        <f t="shared" si="304"/>
        <v>1620</v>
      </c>
      <c r="AY162" s="110">
        <f t="shared" si="305"/>
        <v>1680</v>
      </c>
      <c r="AZ162" s="110">
        <f t="shared" si="306"/>
        <v>1730</v>
      </c>
      <c r="BA162" s="110">
        <f t="shared" si="307"/>
        <v>1790</v>
      </c>
      <c r="BB162" s="110">
        <f t="shared" si="308"/>
        <v>1840</v>
      </c>
      <c r="BC162" s="110">
        <f t="shared" si="309"/>
        <v>1890</v>
      </c>
      <c r="BD162" s="110">
        <f t="shared" si="310"/>
        <v>1950</v>
      </c>
      <c r="BE162" s="110">
        <f t="shared" si="311"/>
        <v>2000</v>
      </c>
      <c r="BF162" s="217">
        <v>960</v>
      </c>
      <c r="BG162" s="217">
        <f t="shared" si="312"/>
        <v>1450</v>
      </c>
      <c r="BH162" s="218">
        <f t="shared" si="313"/>
        <v>0.51041666666666674</v>
      </c>
      <c r="BI162" s="215">
        <f t="shared" si="287"/>
        <v>598.74</v>
      </c>
      <c r="BJ162" s="216">
        <f t="shared" si="314"/>
        <v>851.26</v>
      </c>
      <c r="BK162" s="202">
        <v>1.39</v>
      </c>
      <c r="BL162" s="254">
        <f t="shared" si="315"/>
        <v>611.59999999999991</v>
      </c>
      <c r="BM162" s="202">
        <v>0.65</v>
      </c>
      <c r="BN162" s="255">
        <f t="shared" si="288"/>
        <v>78</v>
      </c>
      <c r="BO162" s="203">
        <v>9</v>
      </c>
      <c r="BP162" s="222">
        <f t="shared" si="316"/>
        <v>29.7</v>
      </c>
      <c r="BQ162" s="176"/>
      <c r="BR162" s="222">
        <f t="shared" si="317"/>
        <v>0</v>
      </c>
      <c r="BS162" s="176">
        <v>0.5</v>
      </c>
      <c r="BT162" s="222">
        <f t="shared" si="318"/>
        <v>37.5</v>
      </c>
      <c r="BU162" s="197">
        <v>70</v>
      </c>
      <c r="BV162" s="180">
        <v>2</v>
      </c>
      <c r="BW162" s="225">
        <f t="shared" si="319"/>
        <v>24.46</v>
      </c>
      <c r="BX162" s="180"/>
      <c r="BY162" s="225">
        <f t="shared" si="207"/>
        <v>0</v>
      </c>
      <c r="BZ162" s="180"/>
      <c r="CA162" s="225">
        <f t="shared" si="320"/>
        <v>0</v>
      </c>
      <c r="CB162" s="180"/>
      <c r="CC162" s="224">
        <f t="shared" si="321"/>
        <v>0</v>
      </c>
      <c r="CE162" s="12">
        <f t="shared" si="322"/>
        <v>0.6</v>
      </c>
    </row>
    <row r="163" spans="1:83" ht="12.75" customHeight="1" thickBot="1">
      <c r="A163" s="301"/>
      <c r="B163" s="46" t="s">
        <v>169</v>
      </c>
      <c r="C163" s="81"/>
      <c r="D163" s="244">
        <f t="shared" si="289"/>
        <v>1490</v>
      </c>
      <c r="E163" s="49">
        <v>430</v>
      </c>
      <c r="F163" s="147">
        <f t="shared" si="323"/>
        <v>1520</v>
      </c>
      <c r="G163" s="148">
        <f t="shared" si="324"/>
        <v>1570</v>
      </c>
      <c r="H163" s="148">
        <f t="shared" si="325"/>
        <v>1620</v>
      </c>
      <c r="I163" s="148">
        <f t="shared" si="326"/>
        <v>1680</v>
      </c>
      <c r="J163" s="148">
        <f t="shared" si="327"/>
        <v>1730</v>
      </c>
      <c r="K163" s="148">
        <f t="shared" si="328"/>
        <v>1790</v>
      </c>
      <c r="L163" s="148">
        <f t="shared" si="329"/>
        <v>1840</v>
      </c>
      <c r="M163" s="148">
        <f t="shared" si="330"/>
        <v>1890</v>
      </c>
      <c r="N163" s="148">
        <f t="shared" si="331"/>
        <v>1950</v>
      </c>
      <c r="O163" s="50">
        <f t="shared" si="332"/>
        <v>2000</v>
      </c>
      <c r="P163" s="12">
        <f t="shared" si="277"/>
        <v>0</v>
      </c>
      <c r="S163" s="106"/>
      <c r="AG163" s="110">
        <v>325</v>
      </c>
      <c r="AH163" s="111">
        <f t="shared" si="278"/>
        <v>1.0328947368421053</v>
      </c>
      <c r="AI163" s="111">
        <f t="shared" si="279"/>
        <v>1.0318471337579618</v>
      </c>
      <c r="AJ163" s="111">
        <f t="shared" si="280"/>
        <v>1.037037037037037</v>
      </c>
      <c r="AK163" s="111">
        <f t="shared" si="281"/>
        <v>1.0297619047619047</v>
      </c>
      <c r="AL163" s="111">
        <f t="shared" si="282"/>
        <v>1.0346820809248556</v>
      </c>
      <c r="AM163" s="111">
        <f t="shared" si="283"/>
        <v>1.0279329608938548</v>
      </c>
      <c r="AN163" s="111">
        <f t="shared" si="284"/>
        <v>1.0271739130434783</v>
      </c>
      <c r="AO163" s="111">
        <f t="shared" si="285"/>
        <v>1.0317460317460319</v>
      </c>
      <c r="AP163" s="111">
        <f t="shared" si="286"/>
        <v>1.0256410256410255</v>
      </c>
      <c r="AQ163" s="112">
        <f t="shared" si="300"/>
        <v>0.54</v>
      </c>
      <c r="AR163" s="212">
        <v>0.6</v>
      </c>
      <c r="AS163" s="212">
        <v>0.9</v>
      </c>
      <c r="AU163" s="110">
        <f t="shared" si="301"/>
        <v>420</v>
      </c>
      <c r="AV163" s="110">
        <f t="shared" si="302"/>
        <v>1520</v>
      </c>
      <c r="AW163" s="110">
        <f t="shared" si="303"/>
        <v>1570</v>
      </c>
      <c r="AX163" s="110">
        <f t="shared" si="304"/>
        <v>1620</v>
      </c>
      <c r="AY163" s="110">
        <f t="shared" si="305"/>
        <v>1680</v>
      </c>
      <c r="AZ163" s="110">
        <f t="shared" si="306"/>
        <v>1730</v>
      </c>
      <c r="BA163" s="110">
        <f t="shared" si="307"/>
        <v>1790</v>
      </c>
      <c r="BB163" s="110">
        <f t="shared" si="308"/>
        <v>1840</v>
      </c>
      <c r="BC163" s="110">
        <f t="shared" si="309"/>
        <v>1890</v>
      </c>
      <c r="BD163" s="110">
        <f t="shared" si="310"/>
        <v>1950</v>
      </c>
      <c r="BE163" s="110">
        <f t="shared" si="311"/>
        <v>2000</v>
      </c>
      <c r="BF163" s="217">
        <v>990</v>
      </c>
      <c r="BG163" s="217">
        <f t="shared" si="312"/>
        <v>1490</v>
      </c>
      <c r="BH163" s="218">
        <f t="shared" si="313"/>
        <v>0.50505050505050497</v>
      </c>
      <c r="BI163" s="215">
        <f t="shared" si="287"/>
        <v>614.28000000000009</v>
      </c>
      <c r="BJ163" s="216">
        <f t="shared" si="314"/>
        <v>875.71999999999991</v>
      </c>
      <c r="BK163" s="202">
        <v>1.39</v>
      </c>
      <c r="BL163" s="254">
        <f t="shared" ref="BL163" si="334">BK163*$BL$25</f>
        <v>611.59999999999991</v>
      </c>
      <c r="BM163" s="202">
        <v>0.65</v>
      </c>
      <c r="BN163" s="255">
        <f t="shared" ref="BN163" si="335">$BN$25*BM163</f>
        <v>78</v>
      </c>
      <c r="BO163" s="203">
        <v>9</v>
      </c>
      <c r="BP163" s="222">
        <f t="shared" si="316"/>
        <v>29.7</v>
      </c>
      <c r="BQ163" s="176"/>
      <c r="BR163" s="222">
        <f t="shared" si="317"/>
        <v>0</v>
      </c>
      <c r="BS163" s="176">
        <v>0.5</v>
      </c>
      <c r="BT163" s="222">
        <f t="shared" si="318"/>
        <v>37.5</v>
      </c>
      <c r="BU163" s="197">
        <v>70</v>
      </c>
      <c r="BV163" s="180">
        <v>4</v>
      </c>
      <c r="BW163" s="225">
        <f t="shared" si="319"/>
        <v>48.92</v>
      </c>
      <c r="BX163" s="180"/>
      <c r="BY163" s="225">
        <f t="shared" si="207"/>
        <v>0</v>
      </c>
      <c r="BZ163" s="180"/>
      <c r="CA163" s="225">
        <f t="shared" si="320"/>
        <v>0</v>
      </c>
      <c r="CB163" s="180"/>
      <c r="CC163" s="225">
        <f t="shared" si="321"/>
        <v>0</v>
      </c>
      <c r="CE163" s="12">
        <f t="shared" si="322"/>
        <v>0.6</v>
      </c>
    </row>
    <row r="164" spans="1:83" ht="12.75" customHeight="1" thickBot="1">
      <c r="A164" s="302"/>
      <c r="B164" s="47" t="s">
        <v>170</v>
      </c>
      <c r="C164" s="82"/>
      <c r="D164" s="245">
        <f t="shared" si="289"/>
        <v>1560</v>
      </c>
      <c r="E164" s="52">
        <v>470</v>
      </c>
      <c r="F164" s="149">
        <f t="shared" ref="F164:F169" si="336">AV164</f>
        <v>1640</v>
      </c>
      <c r="G164" s="146">
        <f t="shared" ref="G164:G169" si="337">AW164</f>
        <v>1700</v>
      </c>
      <c r="H164" s="146">
        <f t="shared" ref="H164:H169" si="338">AX164</f>
        <v>1760</v>
      </c>
      <c r="I164" s="146">
        <f t="shared" ref="I164:I169" si="339">AY164</f>
        <v>1820</v>
      </c>
      <c r="J164" s="146">
        <f t="shared" ref="J164:J169" si="340">AZ164</f>
        <v>1880</v>
      </c>
      <c r="K164" s="146">
        <f t="shared" ref="K164:K169" si="341">BA164</f>
        <v>1940</v>
      </c>
      <c r="L164" s="146">
        <f t="shared" ref="L164:L169" si="342">BB164</f>
        <v>1990</v>
      </c>
      <c r="M164" s="146">
        <f t="shared" ref="M164:M169" si="343">BC164</f>
        <v>2050</v>
      </c>
      <c r="N164" s="146">
        <f t="shared" ref="N164:N169" si="344">BD164</f>
        <v>2110</v>
      </c>
      <c r="O164" s="53">
        <f t="shared" ref="O164:O169" si="345">BE164</f>
        <v>2170</v>
      </c>
      <c r="P164" s="12">
        <f t="shared" si="277"/>
        <v>0</v>
      </c>
      <c r="S164" s="106"/>
      <c r="AG164" s="110">
        <v>326</v>
      </c>
      <c r="AH164" s="111">
        <f t="shared" si="278"/>
        <v>1.0365853658536586</v>
      </c>
      <c r="AI164" s="111">
        <f t="shared" si="279"/>
        <v>1.0352941176470589</v>
      </c>
      <c r="AJ164" s="111">
        <f t="shared" si="280"/>
        <v>1.0340909090909092</v>
      </c>
      <c r="AK164" s="111">
        <f t="shared" si="281"/>
        <v>1.0329670329670331</v>
      </c>
      <c r="AL164" s="111">
        <f t="shared" si="282"/>
        <v>1.0319148936170213</v>
      </c>
      <c r="AM164" s="111">
        <f t="shared" si="283"/>
        <v>1.0257731958762886</v>
      </c>
      <c r="AN164" s="111">
        <f t="shared" si="284"/>
        <v>1.0301507537688441</v>
      </c>
      <c r="AO164" s="111">
        <f t="shared" si="285"/>
        <v>1.0292682926829269</v>
      </c>
      <c r="AP164" s="111">
        <f t="shared" si="286"/>
        <v>1.028436018957346</v>
      </c>
      <c r="AQ164" s="112">
        <f t="shared" si="300"/>
        <v>0.58500000000000008</v>
      </c>
      <c r="AR164" s="212">
        <f>AR163+0.05</f>
        <v>0.65</v>
      </c>
      <c r="AS164" s="212">
        <v>0.9</v>
      </c>
      <c r="AU164" s="110">
        <f t="shared" si="301"/>
        <v>460</v>
      </c>
      <c r="AV164" s="110">
        <f t="shared" si="302"/>
        <v>1640</v>
      </c>
      <c r="AW164" s="110">
        <f t="shared" si="303"/>
        <v>1700</v>
      </c>
      <c r="AX164" s="110">
        <f t="shared" si="304"/>
        <v>1760</v>
      </c>
      <c r="AY164" s="110">
        <f t="shared" si="305"/>
        <v>1820</v>
      </c>
      <c r="AZ164" s="110">
        <f t="shared" si="306"/>
        <v>1880</v>
      </c>
      <c r="BA164" s="110">
        <f t="shared" si="307"/>
        <v>1940</v>
      </c>
      <c r="BB164" s="110">
        <f t="shared" si="308"/>
        <v>1990</v>
      </c>
      <c r="BC164" s="110">
        <f t="shared" si="309"/>
        <v>2050</v>
      </c>
      <c r="BD164" s="110">
        <f t="shared" si="310"/>
        <v>2110</v>
      </c>
      <c r="BE164" s="110">
        <f t="shared" si="311"/>
        <v>2170</v>
      </c>
      <c r="BF164" s="217">
        <v>1030</v>
      </c>
      <c r="BG164" s="217">
        <f t="shared" si="312"/>
        <v>1560</v>
      </c>
      <c r="BH164" s="218">
        <f t="shared" si="313"/>
        <v>0.5145631067961165</v>
      </c>
      <c r="BI164" s="215">
        <f t="shared" si="287"/>
        <v>646.49</v>
      </c>
      <c r="BJ164" s="216">
        <f t="shared" si="314"/>
        <v>913.51</v>
      </c>
      <c r="BK164" s="202">
        <v>1.46</v>
      </c>
      <c r="BL164" s="254">
        <f t="shared" si="315"/>
        <v>642.4</v>
      </c>
      <c r="BM164" s="202">
        <v>0.7</v>
      </c>
      <c r="BN164" s="255">
        <f t="shared" si="288"/>
        <v>84</v>
      </c>
      <c r="BO164" s="203">
        <v>9.3000000000000007</v>
      </c>
      <c r="BP164" s="222">
        <f t="shared" si="316"/>
        <v>30.69</v>
      </c>
      <c r="BQ164" s="176"/>
      <c r="BR164" s="222">
        <f t="shared" si="317"/>
        <v>0</v>
      </c>
      <c r="BS164" s="176">
        <v>0.5</v>
      </c>
      <c r="BT164" s="222">
        <f t="shared" si="318"/>
        <v>37.5</v>
      </c>
      <c r="BU164" s="197">
        <v>70</v>
      </c>
      <c r="BV164" s="180">
        <v>4</v>
      </c>
      <c r="BW164" s="226">
        <f t="shared" si="319"/>
        <v>48.92</v>
      </c>
      <c r="BX164" s="180"/>
      <c r="BY164" s="225">
        <f t="shared" si="207"/>
        <v>0</v>
      </c>
      <c r="BZ164" s="180"/>
      <c r="CA164" s="225">
        <f t="shared" si="320"/>
        <v>0</v>
      </c>
      <c r="CB164" s="180"/>
      <c r="CC164" s="225">
        <f t="shared" si="321"/>
        <v>0</v>
      </c>
      <c r="CE164" s="12">
        <f t="shared" si="322"/>
        <v>0.64615384615384608</v>
      </c>
    </row>
    <row r="165" spans="1:83" ht="12.75" customHeight="1" thickBot="1">
      <c r="A165" s="302"/>
      <c r="B165" s="47" t="s">
        <v>171</v>
      </c>
      <c r="C165" s="82"/>
      <c r="D165" s="245">
        <f t="shared" si="289"/>
        <v>1620</v>
      </c>
      <c r="E165" s="52">
        <v>500</v>
      </c>
      <c r="F165" s="149">
        <f t="shared" si="336"/>
        <v>1770</v>
      </c>
      <c r="G165" s="146">
        <f t="shared" si="337"/>
        <v>1830</v>
      </c>
      <c r="H165" s="146">
        <f t="shared" si="338"/>
        <v>1890</v>
      </c>
      <c r="I165" s="146">
        <f t="shared" si="339"/>
        <v>1960</v>
      </c>
      <c r="J165" s="146">
        <f t="shared" si="340"/>
        <v>2020</v>
      </c>
      <c r="K165" s="146">
        <f t="shared" si="341"/>
        <v>2080</v>
      </c>
      <c r="L165" s="146">
        <f t="shared" si="342"/>
        <v>2150</v>
      </c>
      <c r="M165" s="146">
        <f t="shared" si="343"/>
        <v>2210</v>
      </c>
      <c r="N165" s="146">
        <f t="shared" si="344"/>
        <v>2270</v>
      </c>
      <c r="O165" s="53">
        <f t="shared" si="345"/>
        <v>2340</v>
      </c>
      <c r="P165" s="12">
        <f t="shared" si="277"/>
        <v>0</v>
      </c>
      <c r="S165" s="106"/>
      <c r="AG165" s="110">
        <v>327</v>
      </c>
      <c r="AH165" s="111">
        <f t="shared" si="278"/>
        <v>1.0338983050847457</v>
      </c>
      <c r="AI165" s="111">
        <f t="shared" si="279"/>
        <v>1.0327868852459017</v>
      </c>
      <c r="AJ165" s="111">
        <f t="shared" si="280"/>
        <v>1.037037037037037</v>
      </c>
      <c r="AK165" s="111">
        <f t="shared" si="281"/>
        <v>1.0306122448979591</v>
      </c>
      <c r="AL165" s="111">
        <f t="shared" si="282"/>
        <v>1.0297029702970297</v>
      </c>
      <c r="AM165" s="111">
        <f t="shared" si="283"/>
        <v>1.0336538461538463</v>
      </c>
      <c r="AN165" s="111">
        <f t="shared" si="284"/>
        <v>1.027906976744186</v>
      </c>
      <c r="AO165" s="111">
        <f t="shared" si="285"/>
        <v>1.0271493212669682</v>
      </c>
      <c r="AP165" s="111">
        <f t="shared" si="286"/>
        <v>1.0308370044052864</v>
      </c>
      <c r="AQ165" s="112">
        <f t="shared" si="300"/>
        <v>0.63000000000000012</v>
      </c>
      <c r="AR165" s="212">
        <f t="shared" ref="AR165:AR169" si="346">AR164+0.05</f>
        <v>0.70000000000000007</v>
      </c>
      <c r="AS165" s="212">
        <v>0.9</v>
      </c>
      <c r="AU165" s="110">
        <f t="shared" si="301"/>
        <v>490</v>
      </c>
      <c r="AV165" s="110">
        <f t="shared" si="302"/>
        <v>1770</v>
      </c>
      <c r="AW165" s="110">
        <f t="shared" si="303"/>
        <v>1830</v>
      </c>
      <c r="AX165" s="110">
        <f t="shared" si="304"/>
        <v>1890</v>
      </c>
      <c r="AY165" s="110">
        <f t="shared" si="305"/>
        <v>1960</v>
      </c>
      <c r="AZ165" s="110">
        <f t="shared" si="306"/>
        <v>2020</v>
      </c>
      <c r="BA165" s="110">
        <f t="shared" si="307"/>
        <v>2080</v>
      </c>
      <c r="BB165" s="110">
        <f t="shared" si="308"/>
        <v>2150</v>
      </c>
      <c r="BC165" s="110">
        <f t="shared" si="309"/>
        <v>2210</v>
      </c>
      <c r="BD165" s="110">
        <f t="shared" si="310"/>
        <v>2270</v>
      </c>
      <c r="BE165" s="110">
        <f t="shared" si="311"/>
        <v>2340</v>
      </c>
      <c r="BF165" s="217">
        <v>1080</v>
      </c>
      <c r="BG165" s="217">
        <f t="shared" si="312"/>
        <v>1620</v>
      </c>
      <c r="BH165" s="218">
        <f t="shared" si="313"/>
        <v>0.5</v>
      </c>
      <c r="BI165" s="215">
        <f t="shared" si="287"/>
        <v>672.7700000000001</v>
      </c>
      <c r="BJ165" s="216">
        <f t="shared" si="314"/>
        <v>947.2299999999999</v>
      </c>
      <c r="BK165" s="202">
        <v>1.52</v>
      </c>
      <c r="BL165" s="254">
        <f t="shared" si="315"/>
        <v>668.8</v>
      </c>
      <c r="BM165" s="202">
        <v>0.75</v>
      </c>
      <c r="BN165" s="255">
        <f t="shared" si="288"/>
        <v>90</v>
      </c>
      <c r="BO165" s="203">
        <v>9.6999999999999993</v>
      </c>
      <c r="BP165" s="222">
        <f t="shared" si="316"/>
        <v>32.01</v>
      </c>
      <c r="BQ165" s="176"/>
      <c r="BR165" s="222">
        <f t="shared" si="317"/>
        <v>0</v>
      </c>
      <c r="BS165" s="176">
        <v>0.5</v>
      </c>
      <c r="BT165" s="222">
        <f t="shared" si="318"/>
        <v>37.5</v>
      </c>
      <c r="BU165" s="197">
        <v>70</v>
      </c>
      <c r="BV165" s="180">
        <v>4</v>
      </c>
      <c r="BW165" s="224">
        <f t="shared" si="319"/>
        <v>48.92</v>
      </c>
      <c r="BX165" s="180"/>
      <c r="BY165" s="225">
        <f t="shared" ref="BY165:BY207" si="347">BX165*$BY$25</f>
        <v>0</v>
      </c>
      <c r="BZ165" s="180"/>
      <c r="CA165" s="225">
        <f t="shared" si="320"/>
        <v>0</v>
      </c>
      <c r="CB165" s="180"/>
      <c r="CC165" s="225">
        <f t="shared" si="321"/>
        <v>0</v>
      </c>
      <c r="CE165" s="12">
        <f t="shared" si="322"/>
        <v>0.69230769230769218</v>
      </c>
    </row>
    <row r="166" spans="1:83" ht="12.75" customHeight="1" thickBot="1">
      <c r="A166" s="302"/>
      <c r="B166" s="47" t="s">
        <v>172</v>
      </c>
      <c r="C166" s="82"/>
      <c r="D166" s="245">
        <f t="shared" si="289"/>
        <v>1680</v>
      </c>
      <c r="E166" s="52">
        <v>540</v>
      </c>
      <c r="F166" s="149">
        <f t="shared" si="336"/>
        <v>1890</v>
      </c>
      <c r="G166" s="146">
        <f t="shared" si="337"/>
        <v>1960</v>
      </c>
      <c r="H166" s="146">
        <f t="shared" si="338"/>
        <v>2030</v>
      </c>
      <c r="I166" s="146">
        <f t="shared" si="339"/>
        <v>2100</v>
      </c>
      <c r="J166" s="146">
        <f t="shared" si="340"/>
        <v>2160</v>
      </c>
      <c r="K166" s="146">
        <f t="shared" si="341"/>
        <v>2230</v>
      </c>
      <c r="L166" s="146">
        <f t="shared" si="342"/>
        <v>2300</v>
      </c>
      <c r="M166" s="146">
        <f t="shared" si="343"/>
        <v>2370</v>
      </c>
      <c r="N166" s="146">
        <f t="shared" si="344"/>
        <v>2430</v>
      </c>
      <c r="O166" s="53">
        <f t="shared" si="345"/>
        <v>2500</v>
      </c>
      <c r="P166" s="12">
        <f t="shared" si="277"/>
        <v>0</v>
      </c>
      <c r="S166" s="106"/>
      <c r="AG166" s="110">
        <v>328</v>
      </c>
      <c r="AH166" s="111">
        <f t="shared" si="278"/>
        <v>1.037037037037037</v>
      </c>
      <c r="AI166" s="111">
        <f t="shared" si="279"/>
        <v>1.0357142857142858</v>
      </c>
      <c r="AJ166" s="111">
        <f t="shared" si="280"/>
        <v>1.0344827586206897</v>
      </c>
      <c r="AK166" s="111">
        <f t="shared" si="281"/>
        <v>1.0285714285714285</v>
      </c>
      <c r="AL166" s="111">
        <f t="shared" si="282"/>
        <v>1.0324074074074074</v>
      </c>
      <c r="AM166" s="111">
        <f t="shared" si="283"/>
        <v>1.0313901345291481</v>
      </c>
      <c r="AN166" s="111">
        <f t="shared" si="284"/>
        <v>1.0304347826086957</v>
      </c>
      <c r="AO166" s="111">
        <f t="shared" si="285"/>
        <v>1.0253164556962024</v>
      </c>
      <c r="AP166" s="111">
        <f t="shared" si="286"/>
        <v>1.0288065843621399</v>
      </c>
      <c r="AQ166" s="112">
        <f t="shared" si="300"/>
        <v>0.67500000000000016</v>
      </c>
      <c r="AR166" s="212">
        <f t="shared" si="346"/>
        <v>0.75000000000000011</v>
      </c>
      <c r="AS166" s="212">
        <v>0.9</v>
      </c>
      <c r="AU166" s="110">
        <f t="shared" si="301"/>
        <v>520</v>
      </c>
      <c r="AV166" s="110">
        <f t="shared" si="302"/>
        <v>1890</v>
      </c>
      <c r="AW166" s="110">
        <f t="shared" si="303"/>
        <v>1960</v>
      </c>
      <c r="AX166" s="110">
        <f t="shared" si="304"/>
        <v>2030</v>
      </c>
      <c r="AY166" s="110">
        <f t="shared" si="305"/>
        <v>2100</v>
      </c>
      <c r="AZ166" s="110">
        <f t="shared" si="306"/>
        <v>2160</v>
      </c>
      <c r="BA166" s="110">
        <f t="shared" si="307"/>
        <v>2230</v>
      </c>
      <c r="BB166" s="110">
        <f t="shared" si="308"/>
        <v>2300</v>
      </c>
      <c r="BC166" s="110">
        <f t="shared" si="309"/>
        <v>2370</v>
      </c>
      <c r="BD166" s="110">
        <f t="shared" si="310"/>
        <v>2430</v>
      </c>
      <c r="BE166" s="110">
        <f t="shared" si="311"/>
        <v>2500</v>
      </c>
      <c r="BF166" s="217">
        <v>1120</v>
      </c>
      <c r="BG166" s="217">
        <f t="shared" si="312"/>
        <v>1680</v>
      </c>
      <c r="BH166" s="218">
        <f t="shared" si="313"/>
        <v>0.5</v>
      </c>
      <c r="BI166" s="215">
        <f t="shared" si="287"/>
        <v>693.68099999999993</v>
      </c>
      <c r="BJ166" s="216">
        <f t="shared" si="314"/>
        <v>986.31900000000007</v>
      </c>
      <c r="BK166" s="202">
        <v>1.59</v>
      </c>
      <c r="BL166" s="254">
        <f t="shared" si="315"/>
        <v>699.6</v>
      </c>
      <c r="BM166" s="202">
        <v>0.81</v>
      </c>
      <c r="BN166" s="255">
        <f t="shared" si="288"/>
        <v>97.2</v>
      </c>
      <c r="BO166" s="203">
        <v>10.029999999999999</v>
      </c>
      <c r="BP166" s="223">
        <f t="shared" si="316"/>
        <v>33.098999999999997</v>
      </c>
      <c r="BQ166" s="176"/>
      <c r="BR166" s="222">
        <f t="shared" si="317"/>
        <v>0</v>
      </c>
      <c r="BS166" s="176">
        <v>0.5</v>
      </c>
      <c r="BT166" s="222">
        <f t="shared" si="318"/>
        <v>37.5</v>
      </c>
      <c r="BU166" s="197">
        <v>70</v>
      </c>
      <c r="BV166" s="180">
        <v>4</v>
      </c>
      <c r="BW166" s="225">
        <f t="shared" si="319"/>
        <v>48.92</v>
      </c>
      <c r="BX166" s="180"/>
      <c r="BY166" s="225">
        <f t="shared" si="347"/>
        <v>0</v>
      </c>
      <c r="BZ166" s="180"/>
      <c r="CA166" s="225">
        <f t="shared" si="320"/>
        <v>0</v>
      </c>
      <c r="CB166" s="180"/>
      <c r="CC166" s="226">
        <f t="shared" si="321"/>
        <v>0</v>
      </c>
      <c r="CE166" s="12">
        <f t="shared" si="322"/>
        <v>0.74769230769230766</v>
      </c>
    </row>
    <row r="167" spans="1:83" ht="12.75" customHeight="1" thickBot="1">
      <c r="A167" s="302"/>
      <c r="B167" s="47" t="s">
        <v>173</v>
      </c>
      <c r="C167" s="82"/>
      <c r="D167" s="245">
        <f t="shared" si="289"/>
        <v>1750</v>
      </c>
      <c r="E167" s="52">
        <v>580</v>
      </c>
      <c r="F167" s="149">
        <f t="shared" si="336"/>
        <v>2020</v>
      </c>
      <c r="G167" s="146">
        <f t="shared" si="337"/>
        <v>2090</v>
      </c>
      <c r="H167" s="146">
        <f t="shared" si="338"/>
        <v>2160</v>
      </c>
      <c r="I167" s="146">
        <f t="shared" si="339"/>
        <v>2240</v>
      </c>
      <c r="J167" s="146">
        <f t="shared" si="340"/>
        <v>2310</v>
      </c>
      <c r="K167" s="146">
        <f t="shared" si="341"/>
        <v>2380</v>
      </c>
      <c r="L167" s="146">
        <f t="shared" si="342"/>
        <v>2450</v>
      </c>
      <c r="M167" s="146">
        <f t="shared" si="343"/>
        <v>2520</v>
      </c>
      <c r="N167" s="146">
        <f t="shared" si="344"/>
        <v>2600</v>
      </c>
      <c r="O167" s="53">
        <f t="shared" si="345"/>
        <v>2670</v>
      </c>
      <c r="P167" s="12">
        <f t="shared" si="277"/>
        <v>0</v>
      </c>
      <c r="S167" s="106"/>
      <c r="AG167" s="110">
        <v>329</v>
      </c>
      <c r="AH167" s="111">
        <f t="shared" si="278"/>
        <v>1.0346534653465347</v>
      </c>
      <c r="AI167" s="111">
        <f t="shared" si="279"/>
        <v>1.0334928229665072</v>
      </c>
      <c r="AJ167" s="111">
        <f t="shared" si="280"/>
        <v>1.037037037037037</v>
      </c>
      <c r="AK167" s="111">
        <f t="shared" si="281"/>
        <v>1.03125</v>
      </c>
      <c r="AL167" s="111">
        <f t="shared" si="282"/>
        <v>1.0303030303030303</v>
      </c>
      <c r="AM167" s="111">
        <f t="shared" si="283"/>
        <v>1.0294117647058822</v>
      </c>
      <c r="AN167" s="111">
        <f t="shared" si="284"/>
        <v>1.0285714285714285</v>
      </c>
      <c r="AO167" s="111">
        <f t="shared" si="285"/>
        <v>1.0317460317460319</v>
      </c>
      <c r="AP167" s="111">
        <f t="shared" si="286"/>
        <v>1.0269230769230768</v>
      </c>
      <c r="AQ167" s="112">
        <f t="shared" si="300"/>
        <v>0.7200000000000002</v>
      </c>
      <c r="AR167" s="212">
        <f t="shared" si="346"/>
        <v>0.80000000000000016</v>
      </c>
      <c r="AS167" s="212">
        <v>0.9</v>
      </c>
      <c r="AU167" s="110">
        <f t="shared" si="301"/>
        <v>560</v>
      </c>
      <c r="AV167" s="110">
        <f t="shared" si="302"/>
        <v>2020</v>
      </c>
      <c r="AW167" s="110">
        <f t="shared" si="303"/>
        <v>2090</v>
      </c>
      <c r="AX167" s="110">
        <f t="shared" si="304"/>
        <v>2160</v>
      </c>
      <c r="AY167" s="110">
        <f t="shared" si="305"/>
        <v>2240</v>
      </c>
      <c r="AZ167" s="110">
        <f t="shared" si="306"/>
        <v>2310</v>
      </c>
      <c r="BA167" s="110">
        <f t="shared" si="307"/>
        <v>2380</v>
      </c>
      <c r="BB167" s="110">
        <f t="shared" si="308"/>
        <v>2450</v>
      </c>
      <c r="BC167" s="110">
        <f t="shared" si="309"/>
        <v>2520</v>
      </c>
      <c r="BD167" s="110">
        <f t="shared" si="310"/>
        <v>2600</v>
      </c>
      <c r="BE167" s="110">
        <f t="shared" si="311"/>
        <v>2670</v>
      </c>
      <c r="BF167" s="217">
        <v>1170</v>
      </c>
      <c r="BG167" s="217">
        <f t="shared" si="312"/>
        <v>1750</v>
      </c>
      <c r="BH167" s="218">
        <f t="shared" si="313"/>
        <v>0.49572649572649574</v>
      </c>
      <c r="BI167" s="215">
        <f t="shared" si="287"/>
        <v>725.65999999999985</v>
      </c>
      <c r="BJ167" s="216">
        <f t="shared" si="314"/>
        <v>1024.3400000000001</v>
      </c>
      <c r="BK167" s="202">
        <v>1.66</v>
      </c>
      <c r="BL167" s="254">
        <f t="shared" si="315"/>
        <v>730.4</v>
      </c>
      <c r="BM167" s="202">
        <v>0.86</v>
      </c>
      <c r="BN167" s="255">
        <f t="shared" si="288"/>
        <v>103.2</v>
      </c>
      <c r="BO167" s="203">
        <v>10.4</v>
      </c>
      <c r="BP167" s="221">
        <f t="shared" si="316"/>
        <v>34.32</v>
      </c>
      <c r="BQ167" s="176"/>
      <c r="BR167" s="222">
        <f t="shared" si="317"/>
        <v>0</v>
      </c>
      <c r="BS167" s="176">
        <v>0.5</v>
      </c>
      <c r="BT167" s="222">
        <f t="shared" si="318"/>
        <v>37.5</v>
      </c>
      <c r="BU167" s="197">
        <v>70</v>
      </c>
      <c r="BV167" s="180">
        <v>4</v>
      </c>
      <c r="BW167" s="225">
        <f t="shared" si="319"/>
        <v>48.92</v>
      </c>
      <c r="BX167" s="180"/>
      <c r="BY167" s="225">
        <f t="shared" si="347"/>
        <v>0</v>
      </c>
      <c r="BZ167" s="180"/>
      <c r="CA167" s="225">
        <f t="shared" si="320"/>
        <v>0</v>
      </c>
      <c r="CB167" s="180"/>
      <c r="CC167" s="224">
        <f t="shared" si="321"/>
        <v>0</v>
      </c>
      <c r="CE167" s="12">
        <f t="shared" si="322"/>
        <v>0.79384615384615376</v>
      </c>
    </row>
    <row r="168" spans="1:83" ht="12.75" customHeight="1" thickBot="1">
      <c r="A168" s="302"/>
      <c r="B168" s="47" t="s">
        <v>174</v>
      </c>
      <c r="C168" s="82"/>
      <c r="D168" s="245">
        <f t="shared" si="289"/>
        <v>1810</v>
      </c>
      <c r="E168" s="52">
        <v>610</v>
      </c>
      <c r="F168" s="149">
        <f t="shared" si="336"/>
        <v>2150</v>
      </c>
      <c r="G168" s="146">
        <f t="shared" si="337"/>
        <v>2220</v>
      </c>
      <c r="H168" s="146">
        <f t="shared" si="338"/>
        <v>2300</v>
      </c>
      <c r="I168" s="146">
        <f t="shared" si="339"/>
        <v>2380</v>
      </c>
      <c r="J168" s="146">
        <f t="shared" si="340"/>
        <v>2450</v>
      </c>
      <c r="K168" s="146">
        <f t="shared" si="341"/>
        <v>2530</v>
      </c>
      <c r="L168" s="146">
        <f t="shared" si="342"/>
        <v>2610</v>
      </c>
      <c r="M168" s="146">
        <f t="shared" si="343"/>
        <v>2680</v>
      </c>
      <c r="N168" s="146">
        <f t="shared" si="344"/>
        <v>2760</v>
      </c>
      <c r="O168" s="53">
        <f t="shared" si="345"/>
        <v>2840</v>
      </c>
      <c r="P168" s="12">
        <f t="shared" si="277"/>
        <v>0</v>
      </c>
      <c r="S168" s="106"/>
      <c r="AG168" s="110">
        <v>330</v>
      </c>
      <c r="AH168" s="111">
        <f t="shared" si="278"/>
        <v>1.0325581395348837</v>
      </c>
      <c r="AI168" s="111">
        <f t="shared" si="279"/>
        <v>1.0360360360360361</v>
      </c>
      <c r="AJ168" s="111">
        <f t="shared" si="280"/>
        <v>1.0347826086956522</v>
      </c>
      <c r="AK168" s="111">
        <f t="shared" si="281"/>
        <v>1.0294117647058822</v>
      </c>
      <c r="AL168" s="111">
        <f t="shared" si="282"/>
        <v>1.0326530612244897</v>
      </c>
      <c r="AM168" s="111">
        <f t="shared" si="283"/>
        <v>1.0316205533596838</v>
      </c>
      <c r="AN168" s="111">
        <f t="shared" si="284"/>
        <v>1.0268199233716475</v>
      </c>
      <c r="AO168" s="111">
        <f t="shared" si="285"/>
        <v>1.0298507462686568</v>
      </c>
      <c r="AP168" s="111">
        <f t="shared" si="286"/>
        <v>1.0289855072463767</v>
      </c>
      <c r="AQ168" s="112">
        <f t="shared" si="300"/>
        <v>0.76500000000000024</v>
      </c>
      <c r="AR168" s="212">
        <f t="shared" si="346"/>
        <v>0.8500000000000002</v>
      </c>
      <c r="AS168" s="212">
        <v>0.9</v>
      </c>
      <c r="AU168" s="110">
        <f t="shared" si="301"/>
        <v>590</v>
      </c>
      <c r="AV168" s="110">
        <f t="shared" si="302"/>
        <v>2150</v>
      </c>
      <c r="AW168" s="110">
        <f t="shared" si="303"/>
        <v>2220</v>
      </c>
      <c r="AX168" s="110">
        <f t="shared" si="304"/>
        <v>2300</v>
      </c>
      <c r="AY168" s="110">
        <f t="shared" si="305"/>
        <v>2380</v>
      </c>
      <c r="AZ168" s="110">
        <f t="shared" si="306"/>
        <v>2450</v>
      </c>
      <c r="BA168" s="110">
        <f t="shared" si="307"/>
        <v>2530</v>
      </c>
      <c r="BB168" s="110">
        <f t="shared" si="308"/>
        <v>2610</v>
      </c>
      <c r="BC168" s="110">
        <f t="shared" si="309"/>
        <v>2680</v>
      </c>
      <c r="BD168" s="110">
        <f t="shared" si="310"/>
        <v>2760</v>
      </c>
      <c r="BE168" s="110">
        <f t="shared" si="311"/>
        <v>2840</v>
      </c>
      <c r="BF168" s="217">
        <v>1210</v>
      </c>
      <c r="BG168" s="217">
        <f t="shared" si="312"/>
        <v>1810</v>
      </c>
      <c r="BH168" s="218">
        <f t="shared" si="313"/>
        <v>0.49586776859504123</v>
      </c>
      <c r="BI168" s="215">
        <f t="shared" si="287"/>
        <v>746.33999999999992</v>
      </c>
      <c r="BJ168" s="216">
        <f t="shared" si="314"/>
        <v>1063.6600000000001</v>
      </c>
      <c r="BK168" s="202">
        <v>1.73</v>
      </c>
      <c r="BL168" s="254">
        <f t="shared" si="315"/>
        <v>761.2</v>
      </c>
      <c r="BM168" s="202">
        <v>0.92</v>
      </c>
      <c r="BN168" s="255">
        <f t="shared" si="288"/>
        <v>110.4</v>
      </c>
      <c r="BO168" s="203">
        <v>10.8</v>
      </c>
      <c r="BP168" s="222">
        <f t="shared" si="316"/>
        <v>35.64</v>
      </c>
      <c r="BQ168" s="176"/>
      <c r="BR168" s="222">
        <f t="shared" si="317"/>
        <v>0</v>
      </c>
      <c r="BS168" s="176">
        <v>0.5</v>
      </c>
      <c r="BT168" s="222">
        <f t="shared" si="318"/>
        <v>37.5</v>
      </c>
      <c r="BU168" s="197">
        <v>70</v>
      </c>
      <c r="BV168" s="180">
        <v>4</v>
      </c>
      <c r="BW168" s="225">
        <f t="shared" si="319"/>
        <v>48.92</v>
      </c>
      <c r="BX168" s="180"/>
      <c r="BY168" s="225">
        <f t="shared" si="347"/>
        <v>0</v>
      </c>
      <c r="BZ168" s="180"/>
      <c r="CA168" s="225">
        <f t="shared" si="320"/>
        <v>0</v>
      </c>
      <c r="CB168" s="180"/>
      <c r="CC168" s="225">
        <f t="shared" si="321"/>
        <v>0</v>
      </c>
      <c r="CE168" s="12">
        <f t="shared" si="322"/>
        <v>0.84923076923076923</v>
      </c>
    </row>
    <row r="169" spans="1:83" ht="12.75" customHeight="1" thickBot="1">
      <c r="A169" s="304"/>
      <c r="B169" s="48" t="s">
        <v>175</v>
      </c>
      <c r="C169" s="83"/>
      <c r="D169" s="246">
        <f t="shared" si="289"/>
        <v>1890</v>
      </c>
      <c r="E169" s="54">
        <v>650</v>
      </c>
      <c r="F169" s="150">
        <f t="shared" si="336"/>
        <v>2270</v>
      </c>
      <c r="G169" s="65">
        <f t="shared" si="337"/>
        <v>2350</v>
      </c>
      <c r="H169" s="65">
        <f t="shared" si="338"/>
        <v>2430</v>
      </c>
      <c r="I169" s="65">
        <f t="shared" si="339"/>
        <v>2520</v>
      </c>
      <c r="J169" s="65">
        <f t="shared" si="340"/>
        <v>2600</v>
      </c>
      <c r="K169" s="65">
        <f t="shared" si="341"/>
        <v>2680</v>
      </c>
      <c r="L169" s="65">
        <f t="shared" si="342"/>
        <v>2760</v>
      </c>
      <c r="M169" s="65">
        <f t="shared" si="343"/>
        <v>2840</v>
      </c>
      <c r="N169" s="65">
        <f t="shared" si="344"/>
        <v>2920</v>
      </c>
      <c r="O169" s="151">
        <f t="shared" si="345"/>
        <v>3000</v>
      </c>
      <c r="P169" s="12">
        <f t="shared" si="277"/>
        <v>0</v>
      </c>
      <c r="S169" s="106"/>
      <c r="AG169" s="110">
        <v>331</v>
      </c>
      <c r="AH169" s="111">
        <f t="shared" si="278"/>
        <v>1.0352422907488987</v>
      </c>
      <c r="AI169" s="111">
        <f t="shared" si="279"/>
        <v>1.0340425531914894</v>
      </c>
      <c r="AJ169" s="111">
        <f t="shared" si="280"/>
        <v>1.037037037037037</v>
      </c>
      <c r="AK169" s="111">
        <f t="shared" si="281"/>
        <v>1.0317460317460319</v>
      </c>
      <c r="AL169" s="111">
        <f t="shared" si="282"/>
        <v>1.0307692307692307</v>
      </c>
      <c r="AM169" s="111">
        <f t="shared" si="283"/>
        <v>1.0298507462686568</v>
      </c>
      <c r="AN169" s="111">
        <f t="shared" si="284"/>
        <v>1.0289855072463767</v>
      </c>
      <c r="AO169" s="111">
        <f t="shared" si="285"/>
        <v>1.028169014084507</v>
      </c>
      <c r="AP169" s="111">
        <f t="shared" si="286"/>
        <v>1.0273972602739727</v>
      </c>
      <c r="AQ169" s="112">
        <f t="shared" si="300"/>
        <v>0.81000000000000028</v>
      </c>
      <c r="AR169" s="212">
        <f t="shared" si="346"/>
        <v>0.90000000000000024</v>
      </c>
      <c r="AS169" s="212">
        <v>0.9</v>
      </c>
      <c r="AU169" s="110">
        <f t="shared" si="301"/>
        <v>620</v>
      </c>
      <c r="AV169" s="110">
        <f t="shared" si="302"/>
        <v>2270</v>
      </c>
      <c r="AW169" s="110">
        <f t="shared" si="303"/>
        <v>2350</v>
      </c>
      <c r="AX169" s="110">
        <f t="shared" si="304"/>
        <v>2430</v>
      </c>
      <c r="AY169" s="110">
        <f t="shared" si="305"/>
        <v>2520</v>
      </c>
      <c r="AZ169" s="110">
        <f t="shared" si="306"/>
        <v>2600</v>
      </c>
      <c r="BA169" s="110">
        <f t="shared" si="307"/>
        <v>2680</v>
      </c>
      <c r="BB169" s="110">
        <f t="shared" si="308"/>
        <v>2760</v>
      </c>
      <c r="BC169" s="110">
        <f t="shared" si="309"/>
        <v>2840</v>
      </c>
      <c r="BD169" s="110">
        <f t="shared" si="310"/>
        <v>2920</v>
      </c>
      <c r="BE169" s="110">
        <f t="shared" si="311"/>
        <v>3000</v>
      </c>
      <c r="BF169" s="217">
        <v>1260</v>
      </c>
      <c r="BG169" s="217">
        <f t="shared" si="312"/>
        <v>1890</v>
      </c>
      <c r="BH169" s="218">
        <f t="shared" si="313"/>
        <v>0.5</v>
      </c>
      <c r="BI169" s="215">
        <f t="shared" si="287"/>
        <v>780.22</v>
      </c>
      <c r="BJ169" s="216">
        <f t="shared" si="314"/>
        <v>1109.78</v>
      </c>
      <c r="BK169" s="202">
        <v>1.81</v>
      </c>
      <c r="BL169" s="254">
        <f t="shared" si="315"/>
        <v>796.4</v>
      </c>
      <c r="BM169" s="202">
        <v>1</v>
      </c>
      <c r="BN169" s="255">
        <f t="shared" si="288"/>
        <v>120</v>
      </c>
      <c r="BO169" s="203">
        <v>11.2</v>
      </c>
      <c r="BP169" s="222">
        <f t="shared" si="316"/>
        <v>36.959999999999994</v>
      </c>
      <c r="BQ169" s="176"/>
      <c r="BR169" s="222">
        <f t="shared" si="317"/>
        <v>0</v>
      </c>
      <c r="BS169" s="176">
        <v>0.5</v>
      </c>
      <c r="BT169" s="222">
        <f t="shared" si="318"/>
        <v>37.5</v>
      </c>
      <c r="BU169" s="197">
        <v>70</v>
      </c>
      <c r="BV169" s="180">
        <v>4</v>
      </c>
      <c r="BW169" s="225">
        <f t="shared" si="319"/>
        <v>48.92</v>
      </c>
      <c r="BX169" s="180"/>
      <c r="BY169" s="225">
        <f t="shared" si="347"/>
        <v>0</v>
      </c>
      <c r="BZ169" s="180"/>
      <c r="CA169" s="225">
        <f t="shared" si="320"/>
        <v>0</v>
      </c>
      <c r="CB169" s="180"/>
      <c r="CC169" s="225">
        <f t="shared" si="321"/>
        <v>0</v>
      </c>
      <c r="CE169" s="12">
        <f t="shared" si="322"/>
        <v>0.92307692307692291</v>
      </c>
    </row>
    <row r="170" spans="1:83" ht="12.75" customHeight="1" thickBot="1">
      <c r="A170" s="301"/>
      <c r="B170" s="46" t="s">
        <v>176</v>
      </c>
      <c r="C170" s="81"/>
      <c r="D170" s="244">
        <f t="shared" si="289"/>
        <v>830</v>
      </c>
      <c r="E170" s="49">
        <v>220</v>
      </c>
      <c r="F170" s="152">
        <f t="shared" ref="F170:F174" si="348">AV170</f>
        <v>760</v>
      </c>
      <c r="G170" s="153">
        <f t="shared" ref="G170:G174" si="349">AW170</f>
        <v>790</v>
      </c>
      <c r="H170" s="153">
        <f t="shared" ref="H170:H174" si="350">AX170</f>
        <v>810</v>
      </c>
      <c r="I170" s="153">
        <f t="shared" ref="I170:I174" si="351">AY170</f>
        <v>840</v>
      </c>
      <c r="J170" s="153">
        <f t="shared" ref="J170:J174" si="352">AZ170</f>
        <v>870</v>
      </c>
      <c r="K170" s="153">
        <f t="shared" ref="K170:K174" si="353">BA170</f>
        <v>900</v>
      </c>
      <c r="L170" s="153">
        <f t="shared" ref="L170:L174" si="354">BB170</f>
        <v>920</v>
      </c>
      <c r="M170" s="153">
        <f t="shared" ref="M170:M174" si="355">BC170</f>
        <v>950</v>
      </c>
      <c r="N170" s="153">
        <f t="shared" ref="N170:N174" si="356">BD170</f>
        <v>980</v>
      </c>
      <c r="O170" s="154">
        <f t="shared" ref="O170:O174" si="357">BE170</f>
        <v>1000</v>
      </c>
      <c r="P170" s="12">
        <f t="shared" si="277"/>
        <v>0</v>
      </c>
      <c r="S170" s="106"/>
      <c r="AG170" s="110">
        <v>332</v>
      </c>
      <c r="AH170" s="111">
        <f t="shared" si="278"/>
        <v>1.0394736842105263</v>
      </c>
      <c r="AI170" s="111">
        <f t="shared" si="279"/>
        <v>1.0253164556962024</v>
      </c>
      <c r="AJ170" s="111">
        <f t="shared" si="280"/>
        <v>1.037037037037037</v>
      </c>
      <c r="AK170" s="111">
        <f t="shared" si="281"/>
        <v>1.0357142857142858</v>
      </c>
      <c r="AL170" s="111">
        <f t="shared" si="282"/>
        <v>1.0344827586206897</v>
      </c>
      <c r="AM170" s="111">
        <f t="shared" si="283"/>
        <v>1.0222222222222221</v>
      </c>
      <c r="AN170" s="111">
        <f t="shared" si="284"/>
        <v>1.0326086956521738</v>
      </c>
      <c r="AO170" s="111">
        <f t="shared" si="285"/>
        <v>1.0315789473684212</v>
      </c>
      <c r="AP170" s="111">
        <f t="shared" si="286"/>
        <v>1.0204081632653061</v>
      </c>
      <c r="AQ170" s="112">
        <f t="shared" si="300"/>
        <v>0.27</v>
      </c>
      <c r="AR170" s="212">
        <v>0.5</v>
      </c>
      <c r="AS170" s="212">
        <v>0.54</v>
      </c>
      <c r="AU170" s="110">
        <f t="shared" si="301"/>
        <v>220</v>
      </c>
      <c r="AV170" s="110">
        <f t="shared" si="302"/>
        <v>760</v>
      </c>
      <c r="AW170" s="110">
        <f t="shared" si="303"/>
        <v>790</v>
      </c>
      <c r="AX170" s="110">
        <f t="shared" si="304"/>
        <v>810</v>
      </c>
      <c r="AY170" s="110">
        <f t="shared" si="305"/>
        <v>840</v>
      </c>
      <c r="AZ170" s="110">
        <f t="shared" si="306"/>
        <v>870</v>
      </c>
      <c r="BA170" s="110">
        <f t="shared" si="307"/>
        <v>900</v>
      </c>
      <c r="BB170" s="110">
        <f t="shared" si="308"/>
        <v>920</v>
      </c>
      <c r="BC170" s="110">
        <f t="shared" si="309"/>
        <v>950</v>
      </c>
      <c r="BD170" s="110">
        <f t="shared" si="310"/>
        <v>980</v>
      </c>
      <c r="BE170" s="110">
        <f t="shared" si="311"/>
        <v>1000</v>
      </c>
      <c r="BF170" s="217">
        <v>550</v>
      </c>
      <c r="BG170" s="217">
        <f t="shared" si="312"/>
        <v>830</v>
      </c>
      <c r="BH170" s="218">
        <f t="shared" si="313"/>
        <v>0.50909090909090904</v>
      </c>
      <c r="BI170" s="215">
        <f t="shared" si="287"/>
        <v>342.3</v>
      </c>
      <c r="BJ170" s="216">
        <f t="shared" si="314"/>
        <v>487.7</v>
      </c>
      <c r="BK170" s="202">
        <v>0.69</v>
      </c>
      <c r="BL170" s="254">
        <f t="shared" si="315"/>
        <v>303.59999999999997</v>
      </c>
      <c r="BM170" s="202">
        <v>0.33</v>
      </c>
      <c r="BN170" s="255">
        <f t="shared" si="288"/>
        <v>39.6</v>
      </c>
      <c r="BO170" s="203">
        <v>3.8</v>
      </c>
      <c r="BP170" s="222">
        <f t="shared" si="316"/>
        <v>12.54</v>
      </c>
      <c r="BQ170" s="176"/>
      <c r="BR170" s="222">
        <f t="shared" si="317"/>
        <v>0</v>
      </c>
      <c r="BS170" s="176">
        <v>0.5</v>
      </c>
      <c r="BT170" s="222">
        <f t="shared" si="318"/>
        <v>37.5</v>
      </c>
      <c r="BU170" s="197">
        <v>70</v>
      </c>
      <c r="BV170" s="180">
        <v>2</v>
      </c>
      <c r="BW170" s="226">
        <f t="shared" si="319"/>
        <v>24.46</v>
      </c>
      <c r="BX170" s="180"/>
      <c r="BY170" s="225">
        <f t="shared" si="347"/>
        <v>0</v>
      </c>
      <c r="BZ170" s="180"/>
      <c r="CA170" s="225">
        <f t="shared" si="320"/>
        <v>0</v>
      </c>
      <c r="CB170" s="180"/>
      <c r="CC170" s="225">
        <f t="shared" si="321"/>
        <v>0</v>
      </c>
      <c r="CE170" s="12">
        <f t="shared" si="322"/>
        <v>0.30461538461538457</v>
      </c>
    </row>
    <row r="171" spans="1:83" ht="12.75" customHeight="1" thickBot="1">
      <c r="A171" s="302"/>
      <c r="B171" s="47" t="s">
        <v>177</v>
      </c>
      <c r="C171" s="82"/>
      <c r="D171" s="245">
        <f t="shared" si="289"/>
        <v>900</v>
      </c>
      <c r="E171" s="52">
        <v>260</v>
      </c>
      <c r="F171" s="155">
        <f t="shared" si="348"/>
        <v>910</v>
      </c>
      <c r="G171" s="156">
        <f t="shared" si="349"/>
        <v>940</v>
      </c>
      <c r="H171" s="156">
        <f t="shared" si="350"/>
        <v>980</v>
      </c>
      <c r="I171" s="156">
        <f t="shared" si="351"/>
        <v>1010</v>
      </c>
      <c r="J171" s="156">
        <f t="shared" si="352"/>
        <v>1040</v>
      </c>
      <c r="K171" s="156">
        <f t="shared" si="353"/>
        <v>1070</v>
      </c>
      <c r="L171" s="156">
        <f t="shared" si="354"/>
        <v>1110</v>
      </c>
      <c r="M171" s="156">
        <f t="shared" si="355"/>
        <v>1140</v>
      </c>
      <c r="N171" s="156">
        <f t="shared" si="356"/>
        <v>1170</v>
      </c>
      <c r="O171" s="157">
        <f t="shared" si="357"/>
        <v>1200</v>
      </c>
      <c r="P171" s="12">
        <f t="shared" si="277"/>
        <v>0</v>
      </c>
      <c r="S171" s="106"/>
      <c r="AG171" s="110">
        <v>333</v>
      </c>
      <c r="AH171" s="111">
        <f t="shared" si="278"/>
        <v>1.0329670329670331</v>
      </c>
      <c r="AI171" s="111">
        <f t="shared" si="279"/>
        <v>1.0425531914893618</v>
      </c>
      <c r="AJ171" s="111">
        <f t="shared" si="280"/>
        <v>1.0306122448979591</v>
      </c>
      <c r="AK171" s="111">
        <f t="shared" si="281"/>
        <v>1.0297029702970297</v>
      </c>
      <c r="AL171" s="111">
        <f t="shared" si="282"/>
        <v>1.0288461538461537</v>
      </c>
      <c r="AM171" s="111">
        <f t="shared" si="283"/>
        <v>1.0373831775700935</v>
      </c>
      <c r="AN171" s="111">
        <f t="shared" si="284"/>
        <v>1.027027027027027</v>
      </c>
      <c r="AO171" s="111">
        <f t="shared" si="285"/>
        <v>1.0263157894736843</v>
      </c>
      <c r="AP171" s="111">
        <f t="shared" si="286"/>
        <v>1.0256410256410255</v>
      </c>
      <c r="AQ171" s="112">
        <f t="shared" si="300"/>
        <v>0.32400000000000001</v>
      </c>
      <c r="AR171" s="212">
        <v>0.6</v>
      </c>
      <c r="AS171" s="212">
        <v>0.54</v>
      </c>
      <c r="AU171" s="110">
        <f t="shared" si="301"/>
        <v>260</v>
      </c>
      <c r="AV171" s="110">
        <f t="shared" si="302"/>
        <v>910</v>
      </c>
      <c r="AW171" s="110">
        <f t="shared" si="303"/>
        <v>940</v>
      </c>
      <c r="AX171" s="110">
        <f t="shared" si="304"/>
        <v>980</v>
      </c>
      <c r="AY171" s="110">
        <f t="shared" si="305"/>
        <v>1010</v>
      </c>
      <c r="AZ171" s="110">
        <f t="shared" si="306"/>
        <v>1040</v>
      </c>
      <c r="BA171" s="110">
        <f t="shared" si="307"/>
        <v>1070</v>
      </c>
      <c r="BB171" s="110">
        <f t="shared" si="308"/>
        <v>1110</v>
      </c>
      <c r="BC171" s="110">
        <f t="shared" si="309"/>
        <v>1140</v>
      </c>
      <c r="BD171" s="110">
        <f t="shared" si="310"/>
        <v>1170</v>
      </c>
      <c r="BE171" s="110">
        <f t="shared" si="311"/>
        <v>1200</v>
      </c>
      <c r="BF171" s="217">
        <v>590</v>
      </c>
      <c r="BG171" s="217">
        <f t="shared" si="312"/>
        <v>900</v>
      </c>
      <c r="BH171" s="218">
        <f t="shared" si="313"/>
        <v>0.52542372881355925</v>
      </c>
      <c r="BI171" s="215">
        <f t="shared" si="287"/>
        <v>373.54100000000005</v>
      </c>
      <c r="BJ171" s="216">
        <f t="shared" si="314"/>
        <v>526.45899999999995</v>
      </c>
      <c r="BK171" s="202">
        <v>0.76</v>
      </c>
      <c r="BL171" s="254">
        <f t="shared" si="315"/>
        <v>334.4</v>
      </c>
      <c r="BM171" s="202">
        <v>0.39</v>
      </c>
      <c r="BN171" s="255">
        <f t="shared" si="288"/>
        <v>46.800000000000004</v>
      </c>
      <c r="BO171" s="203">
        <v>4.03</v>
      </c>
      <c r="BP171" s="222">
        <f t="shared" si="316"/>
        <v>13.298999999999999</v>
      </c>
      <c r="BQ171" s="176"/>
      <c r="BR171" s="222">
        <f t="shared" si="317"/>
        <v>0</v>
      </c>
      <c r="BS171" s="176">
        <v>0.5</v>
      </c>
      <c r="BT171" s="222">
        <f t="shared" si="318"/>
        <v>37.5</v>
      </c>
      <c r="BU171" s="197">
        <v>70</v>
      </c>
      <c r="BV171" s="180">
        <v>2</v>
      </c>
      <c r="BW171" s="224">
        <f t="shared" si="319"/>
        <v>24.46</v>
      </c>
      <c r="BX171" s="180"/>
      <c r="BY171" s="225">
        <f t="shared" si="347"/>
        <v>0</v>
      </c>
      <c r="BZ171" s="180"/>
      <c r="CA171" s="225">
        <f t="shared" si="320"/>
        <v>0</v>
      </c>
      <c r="CB171" s="180"/>
      <c r="CC171" s="226">
        <f t="shared" si="321"/>
        <v>0</v>
      </c>
      <c r="CE171" s="12">
        <f t="shared" si="322"/>
        <v>0.36</v>
      </c>
    </row>
    <row r="172" spans="1:83" ht="12.75" customHeight="1" thickBot="1">
      <c r="A172" s="302"/>
      <c r="B172" s="47" t="s">
        <v>178</v>
      </c>
      <c r="C172" s="82"/>
      <c r="D172" s="245">
        <f t="shared" si="289"/>
        <v>940</v>
      </c>
      <c r="E172" s="52">
        <v>260</v>
      </c>
      <c r="F172" s="155">
        <f t="shared" si="348"/>
        <v>910</v>
      </c>
      <c r="G172" s="156">
        <f t="shared" si="349"/>
        <v>940</v>
      </c>
      <c r="H172" s="156">
        <f t="shared" si="350"/>
        <v>980</v>
      </c>
      <c r="I172" s="156">
        <f t="shared" si="351"/>
        <v>1010</v>
      </c>
      <c r="J172" s="156">
        <f t="shared" si="352"/>
        <v>1040</v>
      </c>
      <c r="K172" s="156">
        <f t="shared" si="353"/>
        <v>1070</v>
      </c>
      <c r="L172" s="156">
        <f t="shared" si="354"/>
        <v>1110</v>
      </c>
      <c r="M172" s="156">
        <f t="shared" si="355"/>
        <v>1140</v>
      </c>
      <c r="N172" s="156">
        <f t="shared" si="356"/>
        <v>1170</v>
      </c>
      <c r="O172" s="157">
        <f t="shared" si="357"/>
        <v>1200</v>
      </c>
      <c r="P172" s="12">
        <f t="shared" si="277"/>
        <v>0</v>
      </c>
      <c r="S172" s="106"/>
      <c r="AG172" s="110">
        <v>334</v>
      </c>
      <c r="AH172" s="111">
        <f t="shared" si="278"/>
        <v>1.0329670329670331</v>
      </c>
      <c r="AI172" s="111">
        <f t="shared" si="279"/>
        <v>1.0425531914893618</v>
      </c>
      <c r="AJ172" s="111">
        <f t="shared" si="280"/>
        <v>1.0306122448979591</v>
      </c>
      <c r="AK172" s="111">
        <f t="shared" si="281"/>
        <v>1.0297029702970297</v>
      </c>
      <c r="AL172" s="111">
        <f t="shared" si="282"/>
        <v>1.0288461538461537</v>
      </c>
      <c r="AM172" s="111">
        <f t="shared" si="283"/>
        <v>1.0373831775700935</v>
      </c>
      <c r="AN172" s="111">
        <f t="shared" si="284"/>
        <v>1.027027027027027</v>
      </c>
      <c r="AO172" s="111">
        <f t="shared" si="285"/>
        <v>1.0263157894736843</v>
      </c>
      <c r="AP172" s="111">
        <f t="shared" si="286"/>
        <v>1.0256410256410255</v>
      </c>
      <c r="AQ172" s="112">
        <f t="shared" si="300"/>
        <v>0.32400000000000001</v>
      </c>
      <c r="AR172" s="212">
        <v>0.6</v>
      </c>
      <c r="AS172" s="212">
        <v>0.54</v>
      </c>
      <c r="AU172" s="110">
        <f t="shared" si="301"/>
        <v>260</v>
      </c>
      <c r="AV172" s="110">
        <f t="shared" si="302"/>
        <v>910</v>
      </c>
      <c r="AW172" s="110">
        <f t="shared" si="303"/>
        <v>940</v>
      </c>
      <c r="AX172" s="110">
        <f t="shared" si="304"/>
        <v>980</v>
      </c>
      <c r="AY172" s="110">
        <f t="shared" si="305"/>
        <v>1010</v>
      </c>
      <c r="AZ172" s="110">
        <f t="shared" si="306"/>
        <v>1040</v>
      </c>
      <c r="BA172" s="110">
        <f t="shared" si="307"/>
        <v>1070</v>
      </c>
      <c r="BB172" s="110">
        <f t="shared" si="308"/>
        <v>1110</v>
      </c>
      <c r="BC172" s="110">
        <f t="shared" si="309"/>
        <v>1140</v>
      </c>
      <c r="BD172" s="110">
        <f t="shared" si="310"/>
        <v>1170</v>
      </c>
      <c r="BE172" s="110">
        <f t="shared" si="311"/>
        <v>1200</v>
      </c>
      <c r="BF172" s="217">
        <v>620</v>
      </c>
      <c r="BG172" s="217">
        <f t="shared" si="312"/>
        <v>940</v>
      </c>
      <c r="BH172" s="218">
        <f t="shared" si="313"/>
        <v>0.5161290322580645</v>
      </c>
      <c r="BI172" s="215">
        <f t="shared" si="287"/>
        <v>389.08100000000002</v>
      </c>
      <c r="BJ172" s="216">
        <f t="shared" si="314"/>
        <v>550.91899999999998</v>
      </c>
      <c r="BK172" s="202">
        <v>0.76</v>
      </c>
      <c r="BL172" s="254">
        <f t="shared" si="315"/>
        <v>334.4</v>
      </c>
      <c r="BM172" s="202">
        <v>0.39</v>
      </c>
      <c r="BN172" s="255">
        <f t="shared" si="288"/>
        <v>46.800000000000004</v>
      </c>
      <c r="BO172" s="203">
        <v>4.03</v>
      </c>
      <c r="BP172" s="222">
        <f t="shared" si="316"/>
        <v>13.298999999999999</v>
      </c>
      <c r="BQ172" s="176"/>
      <c r="BR172" s="222">
        <f t="shared" si="317"/>
        <v>0</v>
      </c>
      <c r="BS172" s="176">
        <v>0.5</v>
      </c>
      <c r="BT172" s="222">
        <f t="shared" si="318"/>
        <v>37.5</v>
      </c>
      <c r="BU172" s="197">
        <v>70</v>
      </c>
      <c r="BV172" s="180">
        <v>4</v>
      </c>
      <c r="BW172" s="225">
        <f t="shared" si="319"/>
        <v>48.92</v>
      </c>
      <c r="BX172" s="180"/>
      <c r="BY172" s="225">
        <f t="shared" si="347"/>
        <v>0</v>
      </c>
      <c r="BZ172" s="180"/>
      <c r="CA172" s="225">
        <f t="shared" si="320"/>
        <v>0</v>
      </c>
      <c r="CB172" s="180"/>
      <c r="CC172" s="224">
        <f t="shared" si="321"/>
        <v>0</v>
      </c>
      <c r="CE172" s="12">
        <f t="shared" si="322"/>
        <v>0.36</v>
      </c>
    </row>
    <row r="173" spans="1:83" ht="12.75" customHeight="1" thickBot="1">
      <c r="A173" s="302"/>
      <c r="B173" s="47" t="s">
        <v>179</v>
      </c>
      <c r="C173" s="82"/>
      <c r="D173" s="245">
        <f t="shared" si="289"/>
        <v>1080</v>
      </c>
      <c r="E173" s="52">
        <v>350</v>
      </c>
      <c r="F173" s="155">
        <f t="shared" si="348"/>
        <v>1210</v>
      </c>
      <c r="G173" s="156">
        <f t="shared" si="349"/>
        <v>1260</v>
      </c>
      <c r="H173" s="156">
        <f t="shared" si="350"/>
        <v>1300</v>
      </c>
      <c r="I173" s="156">
        <f t="shared" si="351"/>
        <v>1340</v>
      </c>
      <c r="J173" s="156">
        <f t="shared" si="352"/>
        <v>1390</v>
      </c>
      <c r="K173" s="156">
        <f t="shared" si="353"/>
        <v>1430</v>
      </c>
      <c r="L173" s="156">
        <f t="shared" si="354"/>
        <v>1470</v>
      </c>
      <c r="M173" s="156">
        <f t="shared" si="355"/>
        <v>1520</v>
      </c>
      <c r="N173" s="156">
        <f t="shared" si="356"/>
        <v>1560</v>
      </c>
      <c r="O173" s="157">
        <f t="shared" si="357"/>
        <v>1600</v>
      </c>
      <c r="P173" s="12">
        <f t="shared" si="277"/>
        <v>0</v>
      </c>
      <c r="S173" s="106"/>
      <c r="AG173" s="110">
        <v>335</v>
      </c>
      <c r="AH173" s="111">
        <f t="shared" si="278"/>
        <v>1.0413223140495869</v>
      </c>
      <c r="AI173" s="111">
        <f t="shared" si="279"/>
        <v>1.0317460317460319</v>
      </c>
      <c r="AJ173" s="111">
        <f t="shared" si="280"/>
        <v>1.0307692307692307</v>
      </c>
      <c r="AK173" s="111">
        <f t="shared" si="281"/>
        <v>1.0373134328358209</v>
      </c>
      <c r="AL173" s="111">
        <f t="shared" si="282"/>
        <v>1.0287769784172662</v>
      </c>
      <c r="AM173" s="111">
        <f t="shared" si="283"/>
        <v>1.0279720279720279</v>
      </c>
      <c r="AN173" s="111">
        <f t="shared" si="284"/>
        <v>1.0340136054421769</v>
      </c>
      <c r="AO173" s="111">
        <f t="shared" si="285"/>
        <v>1.0263157894736843</v>
      </c>
      <c r="AP173" s="111">
        <f t="shared" si="286"/>
        <v>1.0256410256410255</v>
      </c>
      <c r="AQ173" s="112">
        <f t="shared" si="300"/>
        <v>0.43200000000000005</v>
      </c>
      <c r="AR173" s="212">
        <v>0.8</v>
      </c>
      <c r="AS173" s="212">
        <v>0.54</v>
      </c>
      <c r="AU173" s="110">
        <f t="shared" si="301"/>
        <v>340</v>
      </c>
      <c r="AV173" s="110">
        <f t="shared" si="302"/>
        <v>1210</v>
      </c>
      <c r="AW173" s="110">
        <f t="shared" si="303"/>
        <v>1260</v>
      </c>
      <c r="AX173" s="110">
        <f t="shared" si="304"/>
        <v>1300</v>
      </c>
      <c r="AY173" s="110">
        <f t="shared" si="305"/>
        <v>1340</v>
      </c>
      <c r="AZ173" s="110">
        <f t="shared" si="306"/>
        <v>1390</v>
      </c>
      <c r="BA173" s="110">
        <f t="shared" si="307"/>
        <v>1430</v>
      </c>
      <c r="BB173" s="110">
        <f t="shared" si="308"/>
        <v>1470</v>
      </c>
      <c r="BC173" s="110">
        <f t="shared" si="309"/>
        <v>1520</v>
      </c>
      <c r="BD173" s="110">
        <f t="shared" si="310"/>
        <v>1560</v>
      </c>
      <c r="BE173" s="110">
        <f t="shared" si="311"/>
        <v>1600</v>
      </c>
      <c r="BF173" s="217">
        <v>620</v>
      </c>
      <c r="BG173" s="217">
        <f t="shared" si="312"/>
        <v>1080</v>
      </c>
      <c r="BH173" s="218">
        <f t="shared" si="313"/>
        <v>0.74193548387096775</v>
      </c>
      <c r="BI173" s="215">
        <f t="shared" si="287"/>
        <v>450.29700000000014</v>
      </c>
      <c r="BJ173" s="216">
        <f t="shared" si="314"/>
        <v>629.70299999999986</v>
      </c>
      <c r="BK173" s="202">
        <v>0.9</v>
      </c>
      <c r="BL173" s="254">
        <f t="shared" si="315"/>
        <v>396</v>
      </c>
      <c r="BM173" s="202">
        <v>0.52</v>
      </c>
      <c r="BN173" s="255">
        <f t="shared" si="288"/>
        <v>62.400000000000006</v>
      </c>
      <c r="BO173" s="203">
        <v>4.51</v>
      </c>
      <c r="BP173" s="222">
        <f t="shared" si="316"/>
        <v>14.882999999999999</v>
      </c>
      <c r="BQ173" s="176"/>
      <c r="BR173" s="222">
        <f t="shared" si="317"/>
        <v>0</v>
      </c>
      <c r="BS173" s="176">
        <v>0.5</v>
      </c>
      <c r="BT173" s="222">
        <f t="shared" si="318"/>
        <v>37.5</v>
      </c>
      <c r="BU173" s="197">
        <v>70</v>
      </c>
      <c r="BV173" s="180">
        <v>4</v>
      </c>
      <c r="BW173" s="225">
        <f t="shared" si="319"/>
        <v>48.92</v>
      </c>
      <c r="BX173" s="180"/>
      <c r="BY173" s="225">
        <f t="shared" si="347"/>
        <v>0</v>
      </c>
      <c r="BZ173" s="180"/>
      <c r="CA173" s="225">
        <f t="shared" si="320"/>
        <v>0</v>
      </c>
      <c r="CB173" s="180"/>
      <c r="CC173" s="225">
        <f t="shared" si="321"/>
        <v>0</v>
      </c>
      <c r="CE173" s="12">
        <f t="shared" si="322"/>
        <v>0.48</v>
      </c>
    </row>
    <row r="174" spans="1:83" ht="12.75" customHeight="1" thickBot="1">
      <c r="A174" s="303"/>
      <c r="B174" s="56" t="s">
        <v>180</v>
      </c>
      <c r="C174" s="84"/>
      <c r="D174" s="246">
        <f t="shared" si="289"/>
        <v>1140</v>
      </c>
      <c r="E174" s="57">
        <v>390</v>
      </c>
      <c r="F174" s="158">
        <f t="shared" si="348"/>
        <v>1370</v>
      </c>
      <c r="G174" s="159">
        <f t="shared" si="349"/>
        <v>1410</v>
      </c>
      <c r="H174" s="159">
        <f t="shared" si="350"/>
        <v>1460</v>
      </c>
      <c r="I174" s="159">
        <f t="shared" si="351"/>
        <v>1510</v>
      </c>
      <c r="J174" s="159">
        <f t="shared" si="352"/>
        <v>1560</v>
      </c>
      <c r="K174" s="159">
        <f t="shared" si="353"/>
        <v>1610</v>
      </c>
      <c r="L174" s="159">
        <f t="shared" si="354"/>
        <v>1660</v>
      </c>
      <c r="M174" s="159">
        <f t="shared" si="355"/>
        <v>1710</v>
      </c>
      <c r="N174" s="159">
        <f t="shared" si="356"/>
        <v>1750</v>
      </c>
      <c r="O174" s="160">
        <f t="shared" si="357"/>
        <v>1800</v>
      </c>
      <c r="P174" s="12">
        <f t="shared" si="277"/>
        <v>0</v>
      </c>
      <c r="S174" s="106"/>
      <c r="AG174" s="110">
        <v>336</v>
      </c>
      <c r="AH174" s="111">
        <f t="shared" si="278"/>
        <v>1.0291970802919708</v>
      </c>
      <c r="AI174" s="111">
        <f t="shared" si="279"/>
        <v>1.0354609929078014</v>
      </c>
      <c r="AJ174" s="111">
        <f t="shared" si="280"/>
        <v>1.0342465753424657</v>
      </c>
      <c r="AK174" s="111">
        <f t="shared" si="281"/>
        <v>1.0331125827814569</v>
      </c>
      <c r="AL174" s="111">
        <f t="shared" si="282"/>
        <v>1.0320512820512822</v>
      </c>
      <c r="AM174" s="111">
        <f t="shared" si="283"/>
        <v>1.031055900621118</v>
      </c>
      <c r="AN174" s="111">
        <f t="shared" si="284"/>
        <v>1.0301204819277108</v>
      </c>
      <c r="AO174" s="111">
        <f t="shared" si="285"/>
        <v>1.0233918128654971</v>
      </c>
      <c r="AP174" s="111">
        <f t="shared" si="286"/>
        <v>1.0285714285714285</v>
      </c>
      <c r="AQ174" s="112">
        <f t="shared" si="300"/>
        <v>0.48600000000000004</v>
      </c>
      <c r="AR174" s="212">
        <v>0.9</v>
      </c>
      <c r="AS174" s="212">
        <v>0.54</v>
      </c>
      <c r="AU174" s="110">
        <f t="shared" si="301"/>
        <v>380</v>
      </c>
      <c r="AV174" s="110">
        <f t="shared" si="302"/>
        <v>1370</v>
      </c>
      <c r="AW174" s="110">
        <f t="shared" si="303"/>
        <v>1410</v>
      </c>
      <c r="AX174" s="110">
        <f t="shared" si="304"/>
        <v>1460</v>
      </c>
      <c r="AY174" s="110">
        <f t="shared" si="305"/>
        <v>1510</v>
      </c>
      <c r="AZ174" s="110">
        <f t="shared" si="306"/>
        <v>1560</v>
      </c>
      <c r="BA174" s="110">
        <f t="shared" si="307"/>
        <v>1610</v>
      </c>
      <c r="BB174" s="110">
        <f t="shared" si="308"/>
        <v>1660</v>
      </c>
      <c r="BC174" s="110">
        <f t="shared" si="309"/>
        <v>1710</v>
      </c>
      <c r="BD174" s="110">
        <f t="shared" si="310"/>
        <v>1750</v>
      </c>
      <c r="BE174" s="110">
        <f t="shared" si="311"/>
        <v>1800</v>
      </c>
      <c r="BF174" s="217">
        <v>720</v>
      </c>
      <c r="BG174" s="217">
        <f t="shared" si="312"/>
        <v>1140</v>
      </c>
      <c r="BH174" s="218">
        <f t="shared" si="313"/>
        <v>0.58333333333333326</v>
      </c>
      <c r="BI174" s="215">
        <f t="shared" si="287"/>
        <v>474.70500000000004</v>
      </c>
      <c r="BJ174" s="216">
        <f t="shared" si="314"/>
        <v>665.29499999999996</v>
      </c>
      <c r="BK174" s="202">
        <v>0.96</v>
      </c>
      <c r="BL174" s="254">
        <f t="shared" si="315"/>
        <v>422.4</v>
      </c>
      <c r="BM174" s="202">
        <v>0.59</v>
      </c>
      <c r="BN174" s="255">
        <f t="shared" si="288"/>
        <v>70.8</v>
      </c>
      <c r="BO174" s="203">
        <v>4.75</v>
      </c>
      <c r="BP174" s="222">
        <f t="shared" si="316"/>
        <v>15.674999999999999</v>
      </c>
      <c r="BQ174" s="176"/>
      <c r="BR174" s="222">
        <f t="shared" si="317"/>
        <v>0</v>
      </c>
      <c r="BS174" s="176">
        <v>0.5</v>
      </c>
      <c r="BT174" s="222">
        <f t="shared" si="318"/>
        <v>37.5</v>
      </c>
      <c r="BU174" s="197">
        <v>70</v>
      </c>
      <c r="BV174" s="180">
        <v>4</v>
      </c>
      <c r="BW174" s="225">
        <f t="shared" si="319"/>
        <v>48.92</v>
      </c>
      <c r="BX174" s="180"/>
      <c r="BY174" s="225">
        <f t="shared" si="347"/>
        <v>0</v>
      </c>
      <c r="BZ174" s="180"/>
      <c r="CA174" s="225">
        <f t="shared" si="320"/>
        <v>0</v>
      </c>
      <c r="CB174" s="180"/>
      <c r="CC174" s="225">
        <f t="shared" si="321"/>
        <v>0</v>
      </c>
      <c r="CE174" s="12">
        <f t="shared" si="322"/>
        <v>0.5446153846153845</v>
      </c>
    </row>
    <row r="175" spans="1:83" ht="19.5" customHeight="1" thickBot="1">
      <c r="A175" s="66"/>
      <c r="B175" s="29" t="s">
        <v>182</v>
      </c>
      <c r="C175" s="86"/>
      <c r="D175" s="67"/>
      <c r="E175" s="67"/>
      <c r="F175" s="63"/>
      <c r="G175" s="63"/>
      <c r="H175" s="63"/>
      <c r="I175" s="63"/>
      <c r="J175" s="63"/>
      <c r="K175" s="63"/>
      <c r="L175" s="63"/>
      <c r="M175" s="63"/>
      <c r="N175" s="63"/>
      <c r="O175" s="64"/>
      <c r="P175" s="12">
        <f t="shared" si="277"/>
        <v>0</v>
      </c>
      <c r="S175" s="106"/>
      <c r="AG175" s="110">
        <v>337</v>
      </c>
      <c r="AH175" s="111" t="e">
        <f t="shared" si="278"/>
        <v>#DIV/0!</v>
      </c>
      <c r="AI175" s="111" t="e">
        <f t="shared" si="279"/>
        <v>#DIV/0!</v>
      </c>
      <c r="AJ175" s="111" t="e">
        <f t="shared" si="280"/>
        <v>#DIV/0!</v>
      </c>
      <c r="AK175" s="111" t="e">
        <f t="shared" si="281"/>
        <v>#DIV/0!</v>
      </c>
      <c r="AL175" s="111" t="e">
        <f t="shared" si="282"/>
        <v>#DIV/0!</v>
      </c>
      <c r="AM175" s="111" t="e">
        <f t="shared" si="283"/>
        <v>#DIV/0!</v>
      </c>
      <c r="AN175" s="111" t="e">
        <f t="shared" si="284"/>
        <v>#DIV/0!</v>
      </c>
      <c r="AO175" s="111" t="e">
        <f t="shared" si="285"/>
        <v>#DIV/0!</v>
      </c>
      <c r="AP175" s="111" t="e">
        <f t="shared" si="286"/>
        <v>#DIV/0!</v>
      </c>
      <c r="AQ175" s="112">
        <f t="shared" si="300"/>
        <v>0</v>
      </c>
      <c r="AR175" s="212"/>
      <c r="AS175" s="212"/>
      <c r="AU175" s="110">
        <f t="shared" si="301"/>
        <v>0</v>
      </c>
      <c r="AV175" s="110">
        <f t="shared" si="302"/>
        <v>0</v>
      </c>
      <c r="AW175" s="110">
        <f t="shared" si="303"/>
        <v>0</v>
      </c>
      <c r="AX175" s="110">
        <f t="shared" si="304"/>
        <v>0</v>
      </c>
      <c r="AY175" s="110">
        <f t="shared" si="305"/>
        <v>0</v>
      </c>
      <c r="AZ175" s="110">
        <f t="shared" si="306"/>
        <v>0</v>
      </c>
      <c r="BA175" s="110">
        <f t="shared" si="307"/>
        <v>0</v>
      </c>
      <c r="BB175" s="110">
        <f t="shared" si="308"/>
        <v>0</v>
      </c>
      <c r="BC175" s="110">
        <f t="shared" si="309"/>
        <v>0</v>
      </c>
      <c r="BD175" s="110">
        <f t="shared" si="310"/>
        <v>0</v>
      </c>
      <c r="BE175" s="110">
        <f t="shared" si="311"/>
        <v>0</v>
      </c>
      <c r="BF175" s="217">
        <v>0</v>
      </c>
      <c r="BG175" s="217">
        <f t="shared" si="312"/>
        <v>190</v>
      </c>
      <c r="BH175" s="218" t="e">
        <f t="shared" si="313"/>
        <v>#DIV/0!</v>
      </c>
      <c r="BI175" s="215">
        <f t="shared" si="287"/>
        <v>82.5</v>
      </c>
      <c r="BJ175" s="216">
        <f t="shared" si="314"/>
        <v>107.5</v>
      </c>
      <c r="BK175" s="12">
        <v>0</v>
      </c>
      <c r="BL175" s="195">
        <f t="shared" si="315"/>
        <v>0</v>
      </c>
      <c r="BM175" s="12">
        <v>0</v>
      </c>
      <c r="BN175" s="201">
        <f t="shared" si="288"/>
        <v>0</v>
      </c>
      <c r="BP175" s="222">
        <f t="shared" si="316"/>
        <v>0</v>
      </c>
      <c r="BR175" s="222">
        <f t="shared" si="317"/>
        <v>0</v>
      </c>
      <c r="BS175" s="176">
        <v>0.5</v>
      </c>
      <c r="BT175" s="222">
        <f t="shared" si="318"/>
        <v>37.5</v>
      </c>
      <c r="BU175" s="197">
        <v>70</v>
      </c>
      <c r="BW175" s="225">
        <f t="shared" si="319"/>
        <v>0</v>
      </c>
      <c r="BY175" s="225">
        <f t="shared" si="347"/>
        <v>0</v>
      </c>
      <c r="CA175" s="225">
        <f t="shared" si="320"/>
        <v>0</v>
      </c>
      <c r="CC175" s="225">
        <f t="shared" si="321"/>
        <v>0</v>
      </c>
      <c r="CE175" s="12">
        <f t="shared" si="322"/>
        <v>0</v>
      </c>
    </row>
    <row r="176" spans="1:83" ht="19.5" thickBot="1">
      <c r="A176" s="298"/>
      <c r="B176" s="32" t="s">
        <v>3</v>
      </c>
      <c r="C176" s="76"/>
      <c r="D176" s="244">
        <f t="shared" ref="D176:D194" si="358">BG176</f>
        <v>1080</v>
      </c>
      <c r="E176" s="113">
        <v>220</v>
      </c>
      <c r="F176" s="147">
        <f t="shared" ref="F176" si="359">AV176</f>
        <v>780</v>
      </c>
      <c r="G176" s="148">
        <f t="shared" ref="G176" si="360">AW176</f>
        <v>810</v>
      </c>
      <c r="H176" s="148">
        <f t="shared" ref="H176" si="361">AX176</f>
        <v>830</v>
      </c>
      <c r="I176" s="148">
        <f t="shared" ref="I176" si="362">AY176</f>
        <v>860</v>
      </c>
      <c r="J176" s="148">
        <f t="shared" ref="J176" si="363">AZ176</f>
        <v>890</v>
      </c>
      <c r="K176" s="148">
        <f t="shared" ref="K176" si="364">BA176</f>
        <v>920</v>
      </c>
      <c r="L176" s="148">
        <f t="shared" ref="L176" si="365">BB176</f>
        <v>940</v>
      </c>
      <c r="M176" s="148">
        <f t="shared" ref="M176" si="366">BC176</f>
        <v>970</v>
      </c>
      <c r="N176" s="148">
        <f t="shared" ref="N176" si="367">BD176</f>
        <v>1000</v>
      </c>
      <c r="O176" s="50">
        <f t="shared" ref="O176" si="368">BE176</f>
        <v>1030</v>
      </c>
      <c r="P176" s="12">
        <f t="shared" si="277"/>
        <v>0</v>
      </c>
      <c r="S176" s="106"/>
      <c r="AG176" s="110">
        <v>338</v>
      </c>
      <c r="AH176" s="111">
        <f t="shared" si="278"/>
        <v>1.0384615384615385</v>
      </c>
      <c r="AI176" s="111">
        <f t="shared" si="279"/>
        <v>1.0246913580246915</v>
      </c>
      <c r="AJ176" s="111">
        <f t="shared" si="280"/>
        <v>1.036144578313253</v>
      </c>
      <c r="AK176" s="111">
        <f t="shared" si="281"/>
        <v>1.0348837209302326</v>
      </c>
      <c r="AL176" s="111">
        <f t="shared" si="282"/>
        <v>1.0337078651685394</v>
      </c>
      <c r="AM176" s="111">
        <f t="shared" si="283"/>
        <v>1.0217391304347827</v>
      </c>
      <c r="AN176" s="111">
        <f t="shared" si="284"/>
        <v>1.0319148936170213</v>
      </c>
      <c r="AO176" s="111">
        <f t="shared" si="285"/>
        <v>1.0309278350515463</v>
      </c>
      <c r="AP176" s="111">
        <f t="shared" si="286"/>
        <v>1.03</v>
      </c>
      <c r="AQ176" s="112">
        <f t="shared" si="300"/>
        <v>0.27600000000000002</v>
      </c>
      <c r="AR176" s="212">
        <v>0.3</v>
      </c>
      <c r="AS176" s="212">
        <v>0.92</v>
      </c>
      <c r="AU176" s="110">
        <f t="shared" si="301"/>
        <v>230</v>
      </c>
      <c r="AV176" s="110">
        <f t="shared" si="302"/>
        <v>780</v>
      </c>
      <c r="AW176" s="110">
        <f t="shared" si="303"/>
        <v>810</v>
      </c>
      <c r="AX176" s="110">
        <f t="shared" si="304"/>
        <v>830</v>
      </c>
      <c r="AY176" s="110">
        <f t="shared" si="305"/>
        <v>860</v>
      </c>
      <c r="AZ176" s="110">
        <f t="shared" si="306"/>
        <v>890</v>
      </c>
      <c r="BA176" s="110">
        <f t="shared" si="307"/>
        <v>920</v>
      </c>
      <c r="BB176" s="110">
        <f t="shared" si="308"/>
        <v>940</v>
      </c>
      <c r="BC176" s="110">
        <f t="shared" si="309"/>
        <v>970</v>
      </c>
      <c r="BD176" s="110">
        <f t="shared" si="310"/>
        <v>1000</v>
      </c>
      <c r="BE176" s="110">
        <f t="shared" si="311"/>
        <v>1030</v>
      </c>
      <c r="BF176" s="217">
        <v>700</v>
      </c>
      <c r="BG176" s="217">
        <f t="shared" si="312"/>
        <v>1080</v>
      </c>
      <c r="BH176" s="218">
        <f t="shared" si="313"/>
        <v>0.54285714285714293</v>
      </c>
      <c r="BI176" s="215">
        <f t="shared" si="287"/>
        <v>445.76900000000001</v>
      </c>
      <c r="BJ176" s="216">
        <f t="shared" si="314"/>
        <v>634.23099999999999</v>
      </c>
      <c r="BK176" s="202">
        <v>1</v>
      </c>
      <c r="BL176" s="254">
        <f t="shared" si="315"/>
        <v>440</v>
      </c>
      <c r="BM176" s="202">
        <v>0.33</v>
      </c>
      <c r="BN176" s="255">
        <f t="shared" si="288"/>
        <v>39.6</v>
      </c>
      <c r="BO176" s="203">
        <v>6.87</v>
      </c>
      <c r="BP176" s="222">
        <f t="shared" si="316"/>
        <v>22.670999999999999</v>
      </c>
      <c r="BQ176" s="176"/>
      <c r="BR176" s="222">
        <f t="shared" si="317"/>
        <v>0</v>
      </c>
      <c r="BS176" s="176">
        <v>0.5</v>
      </c>
      <c r="BT176" s="222">
        <f t="shared" si="318"/>
        <v>37.5</v>
      </c>
      <c r="BU176" s="197">
        <v>70</v>
      </c>
      <c r="BV176" s="180">
        <v>2</v>
      </c>
      <c r="BW176" s="226">
        <f t="shared" si="319"/>
        <v>24.46</v>
      </c>
      <c r="BX176" s="180"/>
      <c r="BY176" s="225">
        <f t="shared" si="347"/>
        <v>0</v>
      </c>
      <c r="BZ176" s="180"/>
      <c r="CA176" s="225">
        <f t="shared" si="320"/>
        <v>0</v>
      </c>
      <c r="CB176" s="180"/>
      <c r="CC176" s="226">
        <f t="shared" si="321"/>
        <v>0</v>
      </c>
      <c r="CE176" s="12">
        <f t="shared" si="322"/>
        <v>0.30461538461538457</v>
      </c>
    </row>
    <row r="177" spans="1:83" ht="19.5" thickBot="1">
      <c r="A177" s="299"/>
      <c r="B177" s="38" t="s">
        <v>4</v>
      </c>
      <c r="C177" s="79"/>
      <c r="D177" s="245">
        <f t="shared" si="358"/>
        <v>1140</v>
      </c>
      <c r="E177" s="142">
        <v>260</v>
      </c>
      <c r="F177" s="149">
        <f t="shared" ref="F177:F194" si="369">AV177</f>
        <v>910</v>
      </c>
      <c r="G177" s="146">
        <f t="shared" ref="G177:G194" si="370">AW177</f>
        <v>940</v>
      </c>
      <c r="H177" s="146">
        <f t="shared" ref="H177:H194" si="371">AX177</f>
        <v>970</v>
      </c>
      <c r="I177" s="146">
        <f t="shared" ref="I177:I194" si="372">AY177</f>
        <v>1000</v>
      </c>
      <c r="J177" s="146">
        <f t="shared" ref="J177:J194" si="373">AZ177</f>
        <v>1040</v>
      </c>
      <c r="K177" s="146">
        <f t="shared" ref="K177:K194" si="374">BA177</f>
        <v>1070</v>
      </c>
      <c r="L177" s="146">
        <f t="shared" ref="L177:L194" si="375">BB177</f>
        <v>1100</v>
      </c>
      <c r="M177" s="146">
        <f t="shared" ref="M177:M194" si="376">BC177</f>
        <v>1130</v>
      </c>
      <c r="N177" s="146">
        <f t="shared" ref="N177:N194" si="377">BD177</f>
        <v>1160</v>
      </c>
      <c r="O177" s="53">
        <f t="shared" ref="O177:O194" si="378">BE177</f>
        <v>1200</v>
      </c>
      <c r="P177" s="12">
        <f t="shared" si="277"/>
        <v>0</v>
      </c>
      <c r="S177" s="106"/>
      <c r="AG177" s="110">
        <v>339</v>
      </c>
      <c r="AH177" s="111">
        <f t="shared" si="278"/>
        <v>1.0329670329670331</v>
      </c>
      <c r="AI177" s="111">
        <f t="shared" si="279"/>
        <v>1.0319148936170213</v>
      </c>
      <c r="AJ177" s="111">
        <f t="shared" si="280"/>
        <v>1.0309278350515463</v>
      </c>
      <c r="AK177" s="111">
        <f t="shared" si="281"/>
        <v>1.04</v>
      </c>
      <c r="AL177" s="111">
        <f t="shared" si="282"/>
        <v>1.0288461538461537</v>
      </c>
      <c r="AM177" s="111">
        <f t="shared" si="283"/>
        <v>1.02803738317757</v>
      </c>
      <c r="AN177" s="111">
        <f t="shared" si="284"/>
        <v>1.0272727272727273</v>
      </c>
      <c r="AO177" s="111">
        <f t="shared" si="285"/>
        <v>1.0265486725663717</v>
      </c>
      <c r="AP177" s="111">
        <f t="shared" si="286"/>
        <v>1.0344827586206897</v>
      </c>
      <c r="AQ177" s="112">
        <f t="shared" si="300"/>
        <v>0.32200000000000001</v>
      </c>
      <c r="AR177" s="212">
        <f>AR176+0.05</f>
        <v>0.35</v>
      </c>
      <c r="AS177" s="212">
        <v>0.92</v>
      </c>
      <c r="AU177" s="110">
        <f t="shared" si="301"/>
        <v>260</v>
      </c>
      <c r="AV177" s="110">
        <f t="shared" si="302"/>
        <v>910</v>
      </c>
      <c r="AW177" s="110">
        <f t="shared" si="303"/>
        <v>940</v>
      </c>
      <c r="AX177" s="110">
        <f t="shared" si="304"/>
        <v>970</v>
      </c>
      <c r="AY177" s="110">
        <f t="shared" si="305"/>
        <v>1000</v>
      </c>
      <c r="AZ177" s="110">
        <f t="shared" si="306"/>
        <v>1040</v>
      </c>
      <c r="BA177" s="110">
        <f t="shared" si="307"/>
        <v>1070</v>
      </c>
      <c r="BB177" s="110">
        <f t="shared" si="308"/>
        <v>1100</v>
      </c>
      <c r="BC177" s="110">
        <f t="shared" si="309"/>
        <v>1130</v>
      </c>
      <c r="BD177" s="110">
        <f t="shared" si="310"/>
        <v>1160</v>
      </c>
      <c r="BE177" s="110">
        <f t="shared" si="311"/>
        <v>1200</v>
      </c>
      <c r="BF177" s="217">
        <v>740</v>
      </c>
      <c r="BG177" s="217">
        <f t="shared" si="312"/>
        <v>1140</v>
      </c>
      <c r="BH177" s="218">
        <f t="shared" si="313"/>
        <v>0.54054054054054057</v>
      </c>
      <c r="BI177" s="215">
        <f t="shared" si="287"/>
        <v>469.78099999999984</v>
      </c>
      <c r="BJ177" s="216">
        <f t="shared" si="314"/>
        <v>670.21900000000016</v>
      </c>
      <c r="BK177" s="202">
        <v>1.06</v>
      </c>
      <c r="BL177" s="254">
        <f t="shared" si="315"/>
        <v>466.40000000000003</v>
      </c>
      <c r="BM177" s="202">
        <v>0.4</v>
      </c>
      <c r="BN177" s="255">
        <f t="shared" si="288"/>
        <v>48</v>
      </c>
      <c r="BO177" s="203">
        <v>7.23</v>
      </c>
      <c r="BP177" s="222">
        <f t="shared" si="316"/>
        <v>23.859000000000002</v>
      </c>
      <c r="BQ177" s="176"/>
      <c r="BR177" s="222">
        <f t="shared" si="317"/>
        <v>0</v>
      </c>
      <c r="BS177" s="176">
        <v>0.5</v>
      </c>
      <c r="BT177" s="222">
        <f t="shared" si="318"/>
        <v>37.5</v>
      </c>
      <c r="BU177" s="197">
        <v>70</v>
      </c>
      <c r="BV177" s="180">
        <v>2</v>
      </c>
      <c r="BW177" s="224">
        <f t="shared" si="319"/>
        <v>24.46</v>
      </c>
      <c r="BX177" s="180"/>
      <c r="BY177" s="225">
        <f t="shared" si="347"/>
        <v>0</v>
      </c>
      <c r="BZ177" s="180"/>
      <c r="CA177" s="225">
        <f t="shared" si="320"/>
        <v>0</v>
      </c>
      <c r="CB177" s="180"/>
      <c r="CC177" s="224">
        <f t="shared" si="321"/>
        <v>0</v>
      </c>
      <c r="CE177" s="12">
        <f t="shared" si="322"/>
        <v>0.36923076923076925</v>
      </c>
    </row>
    <row r="178" spans="1:83" ht="19.5" thickBot="1">
      <c r="A178" s="299"/>
      <c r="B178" s="38" t="s">
        <v>5</v>
      </c>
      <c r="C178" s="79"/>
      <c r="D178" s="245">
        <f t="shared" si="358"/>
        <v>1210</v>
      </c>
      <c r="E178" s="142">
        <v>300</v>
      </c>
      <c r="F178" s="149">
        <f t="shared" si="369"/>
        <v>1040</v>
      </c>
      <c r="G178" s="146">
        <f t="shared" si="370"/>
        <v>1070</v>
      </c>
      <c r="H178" s="146">
        <f t="shared" si="371"/>
        <v>1110</v>
      </c>
      <c r="I178" s="146">
        <f t="shared" si="372"/>
        <v>1150</v>
      </c>
      <c r="J178" s="146">
        <f t="shared" si="373"/>
        <v>1180</v>
      </c>
      <c r="K178" s="146">
        <f t="shared" si="374"/>
        <v>1220</v>
      </c>
      <c r="L178" s="146">
        <f t="shared" si="375"/>
        <v>1260</v>
      </c>
      <c r="M178" s="146">
        <f t="shared" si="376"/>
        <v>1290</v>
      </c>
      <c r="N178" s="146">
        <f t="shared" si="377"/>
        <v>1330</v>
      </c>
      <c r="O178" s="53">
        <f t="shared" si="378"/>
        <v>1370</v>
      </c>
      <c r="P178" s="12">
        <f t="shared" si="277"/>
        <v>0</v>
      </c>
      <c r="S178" s="106"/>
      <c r="AG178" s="110">
        <v>340</v>
      </c>
      <c r="AH178" s="111">
        <f t="shared" si="278"/>
        <v>1.0288461538461537</v>
      </c>
      <c r="AI178" s="111">
        <f t="shared" si="279"/>
        <v>1.0373831775700935</v>
      </c>
      <c r="AJ178" s="111">
        <f t="shared" si="280"/>
        <v>1.0360360360360361</v>
      </c>
      <c r="AK178" s="111">
        <f t="shared" si="281"/>
        <v>1.0260869565217392</v>
      </c>
      <c r="AL178" s="111">
        <f t="shared" si="282"/>
        <v>1.0338983050847457</v>
      </c>
      <c r="AM178" s="111">
        <f t="shared" si="283"/>
        <v>1.0327868852459017</v>
      </c>
      <c r="AN178" s="111">
        <f t="shared" si="284"/>
        <v>1.0238095238095237</v>
      </c>
      <c r="AO178" s="111">
        <f t="shared" si="285"/>
        <v>1.0310077519379846</v>
      </c>
      <c r="AP178" s="111">
        <f t="shared" si="286"/>
        <v>1.0300751879699248</v>
      </c>
      <c r="AQ178" s="112">
        <f t="shared" si="300"/>
        <v>0.36799999999999999</v>
      </c>
      <c r="AR178" s="212">
        <f t="shared" ref="AR178:AR182" si="379">AR177+0.05</f>
        <v>0.39999999999999997</v>
      </c>
      <c r="AS178" s="212">
        <v>0.92</v>
      </c>
      <c r="AU178" s="110">
        <f t="shared" si="301"/>
        <v>300</v>
      </c>
      <c r="AV178" s="110">
        <f t="shared" si="302"/>
        <v>1040</v>
      </c>
      <c r="AW178" s="110">
        <f t="shared" si="303"/>
        <v>1070</v>
      </c>
      <c r="AX178" s="110">
        <f t="shared" si="304"/>
        <v>1110</v>
      </c>
      <c r="AY178" s="110">
        <f t="shared" si="305"/>
        <v>1150</v>
      </c>
      <c r="AZ178" s="110">
        <f t="shared" si="306"/>
        <v>1180</v>
      </c>
      <c r="BA178" s="110">
        <f t="shared" si="307"/>
        <v>1220</v>
      </c>
      <c r="BB178" s="110">
        <f t="shared" si="308"/>
        <v>1260</v>
      </c>
      <c r="BC178" s="110">
        <f t="shared" si="309"/>
        <v>1290</v>
      </c>
      <c r="BD178" s="110">
        <f t="shared" si="310"/>
        <v>1330</v>
      </c>
      <c r="BE178" s="110">
        <f t="shared" si="311"/>
        <v>1370</v>
      </c>
      <c r="BF178" s="217">
        <v>790</v>
      </c>
      <c r="BG178" s="217">
        <f t="shared" si="312"/>
        <v>1210</v>
      </c>
      <c r="BH178" s="218">
        <f t="shared" si="313"/>
        <v>0.53164556962025311</v>
      </c>
      <c r="BI178" s="215">
        <f t="shared" si="287"/>
        <v>502.96000000000004</v>
      </c>
      <c r="BJ178" s="216">
        <f t="shared" si="314"/>
        <v>707.04</v>
      </c>
      <c r="BK178" s="202">
        <v>1.1299999999999999</v>
      </c>
      <c r="BL178" s="254">
        <f t="shared" si="315"/>
        <v>497.19999999999993</v>
      </c>
      <c r="BM178" s="202">
        <v>0.44</v>
      </c>
      <c r="BN178" s="255">
        <f t="shared" si="288"/>
        <v>52.8</v>
      </c>
      <c r="BO178" s="203">
        <v>7.6</v>
      </c>
      <c r="BP178" s="222">
        <f t="shared" si="316"/>
        <v>25.08</v>
      </c>
      <c r="BQ178" s="176"/>
      <c r="BR178" s="222">
        <f t="shared" si="317"/>
        <v>0</v>
      </c>
      <c r="BS178" s="176">
        <v>0.5</v>
      </c>
      <c r="BT178" s="222">
        <f t="shared" si="318"/>
        <v>37.5</v>
      </c>
      <c r="BU178" s="197">
        <v>70</v>
      </c>
      <c r="BV178" s="180">
        <v>2</v>
      </c>
      <c r="BW178" s="225">
        <f t="shared" si="319"/>
        <v>24.46</v>
      </c>
      <c r="BX178" s="180"/>
      <c r="BY178" s="225">
        <f t="shared" si="347"/>
        <v>0</v>
      </c>
      <c r="BZ178" s="180"/>
      <c r="CA178" s="225">
        <f t="shared" si="320"/>
        <v>0</v>
      </c>
      <c r="CB178" s="180"/>
      <c r="CC178" s="225">
        <f t="shared" si="321"/>
        <v>0</v>
      </c>
      <c r="CE178" s="12">
        <f t="shared" si="322"/>
        <v>0.40615384615384609</v>
      </c>
    </row>
    <row r="179" spans="1:83" ht="19.5" customHeight="1" thickBot="1">
      <c r="A179" s="299"/>
      <c r="B179" s="38" t="s">
        <v>6</v>
      </c>
      <c r="C179" s="79"/>
      <c r="D179" s="230">
        <f t="shared" si="358"/>
        <v>1270</v>
      </c>
      <c r="E179" s="142">
        <v>330</v>
      </c>
      <c r="F179" s="149">
        <f t="shared" si="369"/>
        <v>1160</v>
      </c>
      <c r="G179" s="146">
        <f t="shared" si="370"/>
        <v>1210</v>
      </c>
      <c r="H179" s="146">
        <f t="shared" si="371"/>
        <v>1250</v>
      </c>
      <c r="I179" s="146">
        <f t="shared" si="372"/>
        <v>1290</v>
      </c>
      <c r="J179" s="146">
        <f t="shared" si="373"/>
        <v>1330</v>
      </c>
      <c r="K179" s="146">
        <f t="shared" si="374"/>
        <v>1370</v>
      </c>
      <c r="L179" s="146">
        <f t="shared" si="375"/>
        <v>1410</v>
      </c>
      <c r="M179" s="146">
        <f t="shared" si="376"/>
        <v>1450</v>
      </c>
      <c r="N179" s="146">
        <f t="shared" si="377"/>
        <v>1500</v>
      </c>
      <c r="O179" s="53">
        <f t="shared" si="378"/>
        <v>1540</v>
      </c>
      <c r="P179" s="12">
        <f t="shared" si="277"/>
        <v>0</v>
      </c>
      <c r="S179" s="106"/>
      <c r="AG179" s="110">
        <v>341</v>
      </c>
      <c r="AH179" s="111">
        <f t="shared" si="278"/>
        <v>1.0431034482758621</v>
      </c>
      <c r="AI179" s="111">
        <f t="shared" si="279"/>
        <v>1.0330578512396693</v>
      </c>
      <c r="AJ179" s="111">
        <f t="shared" si="280"/>
        <v>1.032</v>
      </c>
      <c r="AK179" s="111">
        <f t="shared" si="281"/>
        <v>1.0310077519379846</v>
      </c>
      <c r="AL179" s="111">
        <f t="shared" si="282"/>
        <v>1.0300751879699248</v>
      </c>
      <c r="AM179" s="111">
        <f t="shared" si="283"/>
        <v>1.0291970802919708</v>
      </c>
      <c r="AN179" s="111">
        <f t="shared" si="284"/>
        <v>1.0283687943262412</v>
      </c>
      <c r="AO179" s="111">
        <f t="shared" si="285"/>
        <v>1.0344827586206897</v>
      </c>
      <c r="AP179" s="111">
        <f t="shared" si="286"/>
        <v>1.0266666666666666</v>
      </c>
      <c r="AQ179" s="112">
        <f t="shared" si="300"/>
        <v>0.41399999999999998</v>
      </c>
      <c r="AR179" s="212">
        <f t="shared" si="379"/>
        <v>0.44999999999999996</v>
      </c>
      <c r="AS179" s="212">
        <v>0.92</v>
      </c>
      <c r="AU179" s="110">
        <f t="shared" si="301"/>
        <v>330</v>
      </c>
      <c r="AV179" s="110">
        <f t="shared" si="302"/>
        <v>1160</v>
      </c>
      <c r="AW179" s="110">
        <f t="shared" si="303"/>
        <v>1210</v>
      </c>
      <c r="AX179" s="110">
        <f t="shared" si="304"/>
        <v>1250</v>
      </c>
      <c r="AY179" s="110">
        <f t="shared" si="305"/>
        <v>1290</v>
      </c>
      <c r="AZ179" s="110">
        <f t="shared" si="306"/>
        <v>1330</v>
      </c>
      <c r="BA179" s="110">
        <f t="shared" si="307"/>
        <v>1370</v>
      </c>
      <c r="BB179" s="110">
        <f t="shared" si="308"/>
        <v>1410</v>
      </c>
      <c r="BC179" s="110">
        <f t="shared" si="309"/>
        <v>1450</v>
      </c>
      <c r="BD179" s="110">
        <f t="shared" si="310"/>
        <v>1500</v>
      </c>
      <c r="BE179" s="110">
        <f t="shared" si="311"/>
        <v>1540</v>
      </c>
      <c r="BF179" s="217">
        <v>830</v>
      </c>
      <c r="BG179" s="217">
        <f t="shared" si="312"/>
        <v>1270</v>
      </c>
      <c r="BH179" s="218">
        <f t="shared" si="313"/>
        <v>0.53012048192771077</v>
      </c>
      <c r="BI179" s="215">
        <f t="shared" si="287"/>
        <v>523.80499999999995</v>
      </c>
      <c r="BJ179" s="216">
        <f t="shared" si="314"/>
        <v>746.19500000000005</v>
      </c>
      <c r="BK179" s="202">
        <v>1.2</v>
      </c>
      <c r="BL179" s="254">
        <f t="shared" si="315"/>
        <v>528</v>
      </c>
      <c r="BM179" s="202">
        <v>0.5</v>
      </c>
      <c r="BN179" s="255">
        <f t="shared" si="288"/>
        <v>60</v>
      </c>
      <c r="BO179" s="203">
        <v>7.95</v>
      </c>
      <c r="BP179" s="222">
        <f t="shared" si="316"/>
        <v>26.234999999999999</v>
      </c>
      <c r="BQ179" s="176"/>
      <c r="BR179" s="222">
        <f t="shared" si="317"/>
        <v>0</v>
      </c>
      <c r="BS179" s="176">
        <v>0.5</v>
      </c>
      <c r="BT179" s="222">
        <f t="shared" si="318"/>
        <v>37.5</v>
      </c>
      <c r="BU179" s="197">
        <v>70</v>
      </c>
      <c r="BV179" s="180">
        <v>2</v>
      </c>
      <c r="BW179" s="225">
        <f t="shared" si="319"/>
        <v>24.46</v>
      </c>
      <c r="BX179" s="180"/>
      <c r="BY179" s="225">
        <f t="shared" si="347"/>
        <v>0</v>
      </c>
      <c r="BZ179" s="180"/>
      <c r="CA179" s="225">
        <f t="shared" si="320"/>
        <v>0</v>
      </c>
      <c r="CB179" s="180"/>
      <c r="CC179" s="225">
        <f t="shared" si="321"/>
        <v>0</v>
      </c>
      <c r="CE179" s="12">
        <f t="shared" si="322"/>
        <v>0.46153846153846145</v>
      </c>
    </row>
    <row r="180" spans="1:83" ht="19.5" thickBot="1">
      <c r="A180" s="299"/>
      <c r="B180" s="38" t="s">
        <v>7</v>
      </c>
      <c r="C180" s="79"/>
      <c r="D180" s="230">
        <f t="shared" si="358"/>
        <v>1340</v>
      </c>
      <c r="E180" s="142">
        <v>370</v>
      </c>
      <c r="F180" s="149">
        <f t="shared" si="369"/>
        <v>1290</v>
      </c>
      <c r="G180" s="146">
        <f t="shared" si="370"/>
        <v>1340</v>
      </c>
      <c r="H180" s="146">
        <f t="shared" si="371"/>
        <v>1380</v>
      </c>
      <c r="I180" s="146">
        <f t="shared" si="372"/>
        <v>1430</v>
      </c>
      <c r="J180" s="146">
        <f t="shared" si="373"/>
        <v>1480</v>
      </c>
      <c r="K180" s="146">
        <f t="shared" si="374"/>
        <v>1520</v>
      </c>
      <c r="L180" s="146">
        <f t="shared" si="375"/>
        <v>1570</v>
      </c>
      <c r="M180" s="146">
        <f t="shared" si="376"/>
        <v>1610</v>
      </c>
      <c r="N180" s="146">
        <f t="shared" si="377"/>
        <v>1660</v>
      </c>
      <c r="O180" s="53">
        <f t="shared" si="378"/>
        <v>1710</v>
      </c>
      <c r="P180" s="12">
        <f t="shared" si="277"/>
        <v>0</v>
      </c>
      <c r="S180" s="106"/>
      <c r="AG180" s="110">
        <v>342</v>
      </c>
      <c r="AH180" s="111">
        <f t="shared" si="278"/>
        <v>1.0387596899224807</v>
      </c>
      <c r="AI180" s="111">
        <f t="shared" si="279"/>
        <v>1.0298507462686568</v>
      </c>
      <c r="AJ180" s="111">
        <f t="shared" si="280"/>
        <v>1.036231884057971</v>
      </c>
      <c r="AK180" s="111">
        <f t="shared" si="281"/>
        <v>1.034965034965035</v>
      </c>
      <c r="AL180" s="111">
        <f t="shared" si="282"/>
        <v>1.027027027027027</v>
      </c>
      <c r="AM180" s="111">
        <f t="shared" si="283"/>
        <v>1.0328947368421053</v>
      </c>
      <c r="AN180" s="111">
        <f t="shared" si="284"/>
        <v>1.0254777070063694</v>
      </c>
      <c r="AO180" s="111">
        <f t="shared" si="285"/>
        <v>1.031055900621118</v>
      </c>
      <c r="AP180" s="111">
        <f t="shared" si="286"/>
        <v>1.0301204819277108</v>
      </c>
      <c r="AQ180" s="112">
        <f t="shared" si="300"/>
        <v>0.45999999999999996</v>
      </c>
      <c r="AR180" s="212">
        <f t="shared" si="379"/>
        <v>0.49999999999999994</v>
      </c>
      <c r="AS180" s="212">
        <v>0.92</v>
      </c>
      <c r="AU180" s="110">
        <f t="shared" si="301"/>
        <v>370</v>
      </c>
      <c r="AV180" s="110">
        <f t="shared" si="302"/>
        <v>1290</v>
      </c>
      <c r="AW180" s="110">
        <f t="shared" si="303"/>
        <v>1340</v>
      </c>
      <c r="AX180" s="110">
        <f t="shared" si="304"/>
        <v>1380</v>
      </c>
      <c r="AY180" s="110">
        <f t="shared" si="305"/>
        <v>1430</v>
      </c>
      <c r="AZ180" s="110">
        <f t="shared" si="306"/>
        <v>1480</v>
      </c>
      <c r="BA180" s="110">
        <f t="shared" si="307"/>
        <v>1520</v>
      </c>
      <c r="BB180" s="110">
        <f t="shared" si="308"/>
        <v>1570</v>
      </c>
      <c r="BC180" s="110">
        <f t="shared" si="309"/>
        <v>1610</v>
      </c>
      <c r="BD180" s="110">
        <f t="shared" si="310"/>
        <v>1660</v>
      </c>
      <c r="BE180" s="110">
        <f t="shared" si="311"/>
        <v>1710</v>
      </c>
      <c r="BF180" s="217">
        <v>880</v>
      </c>
      <c r="BG180" s="217">
        <f t="shared" si="312"/>
        <v>1340</v>
      </c>
      <c r="BH180" s="218">
        <f t="shared" si="313"/>
        <v>0.52272727272727271</v>
      </c>
      <c r="BI180" s="215">
        <f t="shared" si="287"/>
        <v>555.85</v>
      </c>
      <c r="BJ180" s="216">
        <f t="shared" si="314"/>
        <v>784.15</v>
      </c>
      <c r="BK180" s="202">
        <v>1.27</v>
      </c>
      <c r="BL180" s="254">
        <f t="shared" si="315"/>
        <v>558.79999999999995</v>
      </c>
      <c r="BM180" s="202">
        <v>0.55000000000000004</v>
      </c>
      <c r="BN180" s="255">
        <f t="shared" si="288"/>
        <v>66</v>
      </c>
      <c r="BO180" s="203">
        <v>8.3000000000000007</v>
      </c>
      <c r="BP180" s="223">
        <f t="shared" si="316"/>
        <v>27.39</v>
      </c>
      <c r="BQ180" s="176"/>
      <c r="BR180" s="222">
        <f t="shared" si="317"/>
        <v>0</v>
      </c>
      <c r="BS180" s="176">
        <v>0.5</v>
      </c>
      <c r="BT180" s="222">
        <f t="shared" si="318"/>
        <v>37.5</v>
      </c>
      <c r="BU180" s="197">
        <v>70</v>
      </c>
      <c r="BV180" s="180">
        <v>2</v>
      </c>
      <c r="BW180" s="225">
        <f t="shared" si="319"/>
        <v>24.46</v>
      </c>
      <c r="BX180" s="180"/>
      <c r="BY180" s="225">
        <f t="shared" si="347"/>
        <v>0</v>
      </c>
      <c r="BZ180" s="180"/>
      <c r="CA180" s="225">
        <f t="shared" si="320"/>
        <v>0</v>
      </c>
      <c r="CB180" s="180"/>
      <c r="CC180" s="225">
        <f t="shared" si="321"/>
        <v>0</v>
      </c>
      <c r="CE180" s="12">
        <f t="shared" si="322"/>
        <v>0.50769230769230766</v>
      </c>
    </row>
    <row r="181" spans="1:83" ht="19.5" thickBot="1">
      <c r="A181" s="299"/>
      <c r="B181" s="38" t="s">
        <v>8</v>
      </c>
      <c r="C181" s="79"/>
      <c r="D181" s="230">
        <f t="shared" si="358"/>
        <v>1400</v>
      </c>
      <c r="E181" s="142">
        <v>410</v>
      </c>
      <c r="F181" s="149">
        <f t="shared" si="369"/>
        <v>1420</v>
      </c>
      <c r="G181" s="146">
        <f t="shared" si="370"/>
        <v>1470</v>
      </c>
      <c r="H181" s="146">
        <f t="shared" si="371"/>
        <v>1520</v>
      </c>
      <c r="I181" s="146">
        <f t="shared" si="372"/>
        <v>1570</v>
      </c>
      <c r="J181" s="146">
        <f t="shared" si="373"/>
        <v>1620</v>
      </c>
      <c r="K181" s="146">
        <f t="shared" si="374"/>
        <v>1670</v>
      </c>
      <c r="L181" s="146">
        <f t="shared" si="375"/>
        <v>1730</v>
      </c>
      <c r="M181" s="146">
        <f t="shared" si="376"/>
        <v>1780</v>
      </c>
      <c r="N181" s="146">
        <f t="shared" si="377"/>
        <v>1830</v>
      </c>
      <c r="O181" s="53">
        <f t="shared" si="378"/>
        <v>1880</v>
      </c>
      <c r="P181" s="12">
        <f t="shared" si="277"/>
        <v>0</v>
      </c>
      <c r="S181" s="106"/>
      <c r="AG181" s="110">
        <v>343</v>
      </c>
      <c r="AH181" s="111">
        <f t="shared" si="278"/>
        <v>1.0352112676056338</v>
      </c>
      <c r="AI181" s="111">
        <f t="shared" si="279"/>
        <v>1.0340136054421769</v>
      </c>
      <c r="AJ181" s="111">
        <f t="shared" si="280"/>
        <v>1.0328947368421053</v>
      </c>
      <c r="AK181" s="111">
        <f t="shared" si="281"/>
        <v>1.0318471337579618</v>
      </c>
      <c r="AL181" s="111">
        <f t="shared" si="282"/>
        <v>1.0308641975308641</v>
      </c>
      <c r="AM181" s="111">
        <f t="shared" si="283"/>
        <v>1.0359281437125749</v>
      </c>
      <c r="AN181" s="111">
        <f t="shared" si="284"/>
        <v>1.0289017341040463</v>
      </c>
      <c r="AO181" s="111">
        <f t="shared" si="285"/>
        <v>1.0280898876404494</v>
      </c>
      <c r="AP181" s="111">
        <f t="shared" si="286"/>
        <v>1.0273224043715847</v>
      </c>
      <c r="AQ181" s="112">
        <f t="shared" si="300"/>
        <v>0.50600000000000001</v>
      </c>
      <c r="AR181" s="212">
        <f t="shared" si="379"/>
        <v>0.54999999999999993</v>
      </c>
      <c r="AS181" s="212">
        <v>0.92</v>
      </c>
      <c r="AU181" s="110">
        <f t="shared" si="301"/>
        <v>400</v>
      </c>
      <c r="AV181" s="110">
        <f t="shared" si="302"/>
        <v>1420</v>
      </c>
      <c r="AW181" s="110">
        <f t="shared" si="303"/>
        <v>1470</v>
      </c>
      <c r="AX181" s="110">
        <f t="shared" si="304"/>
        <v>1520</v>
      </c>
      <c r="AY181" s="110">
        <f t="shared" si="305"/>
        <v>1570</v>
      </c>
      <c r="AZ181" s="110">
        <f t="shared" si="306"/>
        <v>1620</v>
      </c>
      <c r="BA181" s="110">
        <f t="shared" si="307"/>
        <v>1670</v>
      </c>
      <c r="BB181" s="110">
        <f t="shared" si="308"/>
        <v>1730</v>
      </c>
      <c r="BC181" s="110">
        <f t="shared" si="309"/>
        <v>1780</v>
      </c>
      <c r="BD181" s="110">
        <f t="shared" si="310"/>
        <v>1830</v>
      </c>
      <c r="BE181" s="110">
        <f t="shared" si="311"/>
        <v>1880</v>
      </c>
      <c r="BF181" s="217">
        <v>920</v>
      </c>
      <c r="BG181" s="217">
        <f t="shared" si="312"/>
        <v>1400</v>
      </c>
      <c r="BH181" s="218">
        <f t="shared" si="313"/>
        <v>0.52173913043478271</v>
      </c>
      <c r="BI181" s="215">
        <f t="shared" si="287"/>
        <v>576.52999999999986</v>
      </c>
      <c r="BJ181" s="216">
        <f t="shared" si="314"/>
        <v>823.47000000000014</v>
      </c>
      <c r="BK181" s="202">
        <v>1.34</v>
      </c>
      <c r="BL181" s="254">
        <f t="shared" si="315"/>
        <v>589.6</v>
      </c>
      <c r="BM181" s="202">
        <v>0.61</v>
      </c>
      <c r="BN181" s="255">
        <f t="shared" si="288"/>
        <v>73.2</v>
      </c>
      <c r="BO181" s="203">
        <v>8.6999999999999993</v>
      </c>
      <c r="BP181" s="221">
        <f t="shared" si="316"/>
        <v>28.709999999999997</v>
      </c>
      <c r="BQ181" s="176"/>
      <c r="BR181" s="222">
        <f t="shared" si="317"/>
        <v>0</v>
      </c>
      <c r="BS181" s="176">
        <v>0.5</v>
      </c>
      <c r="BT181" s="222">
        <f t="shared" si="318"/>
        <v>37.5</v>
      </c>
      <c r="BU181" s="197">
        <v>70</v>
      </c>
      <c r="BV181" s="180">
        <v>2</v>
      </c>
      <c r="BW181" s="225">
        <f t="shared" si="319"/>
        <v>24.46</v>
      </c>
      <c r="BX181" s="180"/>
      <c r="BY181" s="225">
        <f t="shared" si="347"/>
        <v>0</v>
      </c>
      <c r="BZ181" s="180"/>
      <c r="CA181" s="225">
        <f t="shared" si="320"/>
        <v>0</v>
      </c>
      <c r="CB181" s="180"/>
      <c r="CC181" s="226">
        <f t="shared" si="321"/>
        <v>0</v>
      </c>
      <c r="CE181" s="12">
        <f t="shared" si="322"/>
        <v>0.56307692307692303</v>
      </c>
    </row>
    <row r="182" spans="1:83" ht="19.5" thickBot="1">
      <c r="A182" s="300"/>
      <c r="B182" s="34" t="s">
        <v>9</v>
      </c>
      <c r="C182" s="77"/>
      <c r="D182" s="231">
        <f t="shared" si="358"/>
        <v>1470</v>
      </c>
      <c r="E182" s="114">
        <v>440</v>
      </c>
      <c r="F182" s="168">
        <f t="shared" si="369"/>
        <v>1550</v>
      </c>
      <c r="G182" s="55">
        <f t="shared" si="370"/>
        <v>1610</v>
      </c>
      <c r="H182" s="55">
        <f t="shared" si="371"/>
        <v>1660</v>
      </c>
      <c r="I182" s="55">
        <f t="shared" si="372"/>
        <v>1720</v>
      </c>
      <c r="J182" s="55">
        <f t="shared" si="373"/>
        <v>1770</v>
      </c>
      <c r="K182" s="55">
        <f t="shared" si="374"/>
        <v>1830</v>
      </c>
      <c r="L182" s="55">
        <f t="shared" si="375"/>
        <v>1880</v>
      </c>
      <c r="M182" s="55">
        <f t="shared" si="376"/>
        <v>1940</v>
      </c>
      <c r="N182" s="55">
        <f t="shared" si="377"/>
        <v>1990</v>
      </c>
      <c r="O182" s="169">
        <f t="shared" si="378"/>
        <v>2050</v>
      </c>
      <c r="P182" s="12">
        <f t="shared" si="277"/>
        <v>0</v>
      </c>
      <c r="S182" s="106"/>
      <c r="AG182" s="110">
        <v>344</v>
      </c>
      <c r="AH182" s="111">
        <f t="shared" si="278"/>
        <v>1.0387096774193549</v>
      </c>
      <c r="AI182" s="111">
        <f t="shared" si="279"/>
        <v>1.031055900621118</v>
      </c>
      <c r="AJ182" s="111">
        <f t="shared" si="280"/>
        <v>1.036144578313253</v>
      </c>
      <c r="AK182" s="111">
        <f t="shared" si="281"/>
        <v>1.0290697674418605</v>
      </c>
      <c r="AL182" s="111">
        <f t="shared" si="282"/>
        <v>1.0338983050847457</v>
      </c>
      <c r="AM182" s="111">
        <f t="shared" si="283"/>
        <v>1.0273224043715847</v>
      </c>
      <c r="AN182" s="111">
        <f t="shared" si="284"/>
        <v>1.0319148936170213</v>
      </c>
      <c r="AO182" s="111">
        <f t="shared" si="285"/>
        <v>1.0257731958762886</v>
      </c>
      <c r="AP182" s="111">
        <f t="shared" si="286"/>
        <v>1.0301507537688441</v>
      </c>
      <c r="AQ182" s="112">
        <f t="shared" si="300"/>
        <v>0.55200000000000005</v>
      </c>
      <c r="AR182" s="212">
        <f t="shared" si="379"/>
        <v>0.6</v>
      </c>
      <c r="AS182" s="212">
        <v>0.92</v>
      </c>
      <c r="AU182" s="110">
        <f t="shared" si="301"/>
        <v>430</v>
      </c>
      <c r="AV182" s="110">
        <f t="shared" si="302"/>
        <v>1550</v>
      </c>
      <c r="AW182" s="110">
        <f t="shared" si="303"/>
        <v>1610</v>
      </c>
      <c r="AX182" s="110">
        <f t="shared" si="304"/>
        <v>1660</v>
      </c>
      <c r="AY182" s="110">
        <f t="shared" si="305"/>
        <v>1720</v>
      </c>
      <c r="AZ182" s="110">
        <f t="shared" si="306"/>
        <v>1770</v>
      </c>
      <c r="BA182" s="110">
        <f t="shared" si="307"/>
        <v>1830</v>
      </c>
      <c r="BB182" s="110">
        <f t="shared" si="308"/>
        <v>1880</v>
      </c>
      <c r="BC182" s="110">
        <f t="shared" si="309"/>
        <v>1940</v>
      </c>
      <c r="BD182" s="110">
        <f t="shared" si="310"/>
        <v>1990</v>
      </c>
      <c r="BE182" s="110">
        <f t="shared" si="311"/>
        <v>2050</v>
      </c>
      <c r="BF182" s="217">
        <v>970</v>
      </c>
      <c r="BG182" s="217">
        <f t="shared" si="312"/>
        <v>1470</v>
      </c>
      <c r="BH182" s="218">
        <f t="shared" si="313"/>
        <v>0.51546391752577314</v>
      </c>
      <c r="BI182" s="215">
        <f t="shared" si="287"/>
        <v>608.57499999999993</v>
      </c>
      <c r="BJ182" s="216">
        <f t="shared" si="314"/>
        <v>861.42500000000007</v>
      </c>
      <c r="BK182" s="202">
        <v>1.41</v>
      </c>
      <c r="BL182" s="195">
        <f t="shared" si="315"/>
        <v>620.4</v>
      </c>
      <c r="BM182" s="202">
        <v>0.66</v>
      </c>
      <c r="BN182" s="201">
        <f t="shared" si="288"/>
        <v>79.2</v>
      </c>
      <c r="BO182" s="203">
        <v>9.0500000000000007</v>
      </c>
      <c r="BP182" s="222">
        <f t="shared" si="316"/>
        <v>29.865000000000002</v>
      </c>
      <c r="BQ182" s="176"/>
      <c r="BR182" s="222">
        <f t="shared" si="317"/>
        <v>0</v>
      </c>
      <c r="BS182" s="176">
        <v>0.5</v>
      </c>
      <c r="BT182" s="222">
        <f t="shared" si="318"/>
        <v>37.5</v>
      </c>
      <c r="BU182" s="197">
        <v>70</v>
      </c>
      <c r="BV182" s="180">
        <v>2</v>
      </c>
      <c r="BW182" s="226">
        <f t="shared" si="319"/>
        <v>24.46</v>
      </c>
      <c r="BX182" s="180"/>
      <c r="BY182" s="225">
        <f t="shared" si="347"/>
        <v>0</v>
      </c>
      <c r="BZ182" s="180"/>
      <c r="CA182" s="225">
        <f t="shared" si="320"/>
        <v>0</v>
      </c>
      <c r="CB182" s="180"/>
      <c r="CC182" s="224">
        <f t="shared" si="321"/>
        <v>0</v>
      </c>
      <c r="CE182" s="12">
        <f t="shared" si="322"/>
        <v>0.60923076923076913</v>
      </c>
    </row>
    <row r="183" spans="1:83" ht="19.5" customHeight="1" thickBot="1">
      <c r="A183" s="298"/>
      <c r="B183" s="32" t="s">
        <v>10</v>
      </c>
      <c r="C183" s="76"/>
      <c r="D183" s="235">
        <f t="shared" si="358"/>
        <v>1510</v>
      </c>
      <c r="E183" s="113">
        <v>440</v>
      </c>
      <c r="F183" s="147">
        <f t="shared" si="369"/>
        <v>1550</v>
      </c>
      <c r="G183" s="148">
        <f t="shared" si="370"/>
        <v>1610</v>
      </c>
      <c r="H183" s="148">
        <f t="shared" si="371"/>
        <v>1660</v>
      </c>
      <c r="I183" s="148">
        <f t="shared" si="372"/>
        <v>1720</v>
      </c>
      <c r="J183" s="148">
        <f t="shared" si="373"/>
        <v>1770</v>
      </c>
      <c r="K183" s="148">
        <f t="shared" si="374"/>
        <v>1830</v>
      </c>
      <c r="L183" s="148">
        <f t="shared" si="375"/>
        <v>1880</v>
      </c>
      <c r="M183" s="148">
        <f t="shared" si="376"/>
        <v>1940</v>
      </c>
      <c r="N183" s="148">
        <f t="shared" si="377"/>
        <v>1990</v>
      </c>
      <c r="O183" s="50">
        <f t="shared" si="378"/>
        <v>2050</v>
      </c>
      <c r="P183" s="12">
        <f t="shared" si="277"/>
        <v>0</v>
      </c>
      <c r="S183" s="106"/>
      <c r="AG183" s="110">
        <v>345</v>
      </c>
      <c r="AH183" s="111">
        <f t="shared" si="278"/>
        <v>1.0387096774193549</v>
      </c>
      <c r="AI183" s="111">
        <f t="shared" si="279"/>
        <v>1.031055900621118</v>
      </c>
      <c r="AJ183" s="111">
        <f t="shared" si="280"/>
        <v>1.036144578313253</v>
      </c>
      <c r="AK183" s="111">
        <f t="shared" si="281"/>
        <v>1.0290697674418605</v>
      </c>
      <c r="AL183" s="111">
        <f t="shared" si="282"/>
        <v>1.0338983050847457</v>
      </c>
      <c r="AM183" s="111">
        <f t="shared" si="283"/>
        <v>1.0273224043715847</v>
      </c>
      <c r="AN183" s="111">
        <f t="shared" si="284"/>
        <v>1.0319148936170213</v>
      </c>
      <c r="AO183" s="111">
        <f t="shared" si="285"/>
        <v>1.0257731958762886</v>
      </c>
      <c r="AP183" s="111">
        <f t="shared" si="286"/>
        <v>1.0301507537688441</v>
      </c>
      <c r="AQ183" s="112">
        <f t="shared" si="300"/>
        <v>0.55200000000000005</v>
      </c>
      <c r="AR183" s="212">
        <v>0.6</v>
      </c>
      <c r="AS183" s="212">
        <v>0.92</v>
      </c>
      <c r="AU183" s="110">
        <f t="shared" si="301"/>
        <v>430</v>
      </c>
      <c r="AV183" s="110">
        <f t="shared" si="302"/>
        <v>1550</v>
      </c>
      <c r="AW183" s="110">
        <f t="shared" si="303"/>
        <v>1610</v>
      </c>
      <c r="AX183" s="110">
        <f t="shared" si="304"/>
        <v>1660</v>
      </c>
      <c r="AY183" s="110">
        <f t="shared" si="305"/>
        <v>1720</v>
      </c>
      <c r="AZ183" s="110">
        <f t="shared" si="306"/>
        <v>1770</v>
      </c>
      <c r="BA183" s="110">
        <f t="shared" si="307"/>
        <v>1830</v>
      </c>
      <c r="BB183" s="110">
        <f t="shared" si="308"/>
        <v>1880</v>
      </c>
      <c r="BC183" s="110">
        <f t="shared" si="309"/>
        <v>1940</v>
      </c>
      <c r="BD183" s="110">
        <f t="shared" si="310"/>
        <v>1990</v>
      </c>
      <c r="BE183" s="110">
        <f t="shared" si="311"/>
        <v>2050</v>
      </c>
      <c r="BF183" s="217">
        <v>1000</v>
      </c>
      <c r="BG183" s="217">
        <f t="shared" si="312"/>
        <v>1510</v>
      </c>
      <c r="BH183" s="218">
        <f t="shared" si="313"/>
        <v>0.51</v>
      </c>
      <c r="BI183" s="215">
        <f t="shared" si="287"/>
        <v>624.11500000000001</v>
      </c>
      <c r="BJ183" s="216">
        <f t="shared" si="314"/>
        <v>885.88499999999999</v>
      </c>
      <c r="BK183" s="202">
        <v>1.41</v>
      </c>
      <c r="BL183" s="254">
        <f t="shared" si="315"/>
        <v>620.4</v>
      </c>
      <c r="BM183" s="202">
        <v>0.66</v>
      </c>
      <c r="BN183" s="255">
        <f t="shared" si="288"/>
        <v>79.2</v>
      </c>
      <c r="BO183" s="203">
        <v>9.0500000000000007</v>
      </c>
      <c r="BP183" s="222">
        <f t="shared" si="316"/>
        <v>29.865000000000002</v>
      </c>
      <c r="BQ183" s="176"/>
      <c r="BR183" s="222">
        <f t="shared" si="317"/>
        <v>0</v>
      </c>
      <c r="BS183" s="176">
        <v>0.5</v>
      </c>
      <c r="BT183" s="222">
        <f t="shared" si="318"/>
        <v>37.5</v>
      </c>
      <c r="BU183" s="197">
        <v>70</v>
      </c>
      <c r="BV183" s="180">
        <v>4</v>
      </c>
      <c r="BW183" s="224">
        <f t="shared" si="319"/>
        <v>48.92</v>
      </c>
      <c r="BX183" s="180"/>
      <c r="BY183" s="225">
        <f t="shared" si="347"/>
        <v>0</v>
      </c>
      <c r="BZ183" s="180"/>
      <c r="CA183" s="225">
        <f t="shared" si="320"/>
        <v>0</v>
      </c>
      <c r="CB183" s="180"/>
      <c r="CC183" s="225">
        <f t="shared" si="321"/>
        <v>0</v>
      </c>
      <c r="CE183" s="12">
        <f t="shared" si="322"/>
        <v>0.60923076923076913</v>
      </c>
    </row>
    <row r="184" spans="1:83" ht="19.5" thickBot="1">
      <c r="A184" s="299"/>
      <c r="B184" s="38" t="s">
        <v>11</v>
      </c>
      <c r="C184" s="79"/>
      <c r="D184" s="230">
        <f t="shared" si="358"/>
        <v>1570</v>
      </c>
      <c r="E184" s="142">
        <v>480</v>
      </c>
      <c r="F184" s="149">
        <f t="shared" si="369"/>
        <v>1680</v>
      </c>
      <c r="G184" s="146">
        <f t="shared" si="370"/>
        <v>1740</v>
      </c>
      <c r="H184" s="146">
        <f t="shared" si="371"/>
        <v>1800</v>
      </c>
      <c r="I184" s="146">
        <f t="shared" si="372"/>
        <v>1860</v>
      </c>
      <c r="J184" s="146">
        <f t="shared" si="373"/>
        <v>1920</v>
      </c>
      <c r="K184" s="146">
        <f t="shared" si="374"/>
        <v>1980</v>
      </c>
      <c r="L184" s="146">
        <f t="shared" si="375"/>
        <v>2040</v>
      </c>
      <c r="M184" s="146">
        <f t="shared" si="376"/>
        <v>2100</v>
      </c>
      <c r="N184" s="146">
        <f t="shared" si="377"/>
        <v>2160</v>
      </c>
      <c r="O184" s="53">
        <f t="shared" si="378"/>
        <v>2220</v>
      </c>
      <c r="P184" s="12">
        <f t="shared" si="277"/>
        <v>0</v>
      </c>
      <c r="S184" s="106"/>
      <c r="AG184" s="110">
        <v>346</v>
      </c>
      <c r="AH184" s="111">
        <f t="shared" si="278"/>
        <v>1.0357142857142858</v>
      </c>
      <c r="AI184" s="111">
        <f t="shared" si="279"/>
        <v>1.0344827586206897</v>
      </c>
      <c r="AJ184" s="111">
        <f t="shared" si="280"/>
        <v>1.0333333333333334</v>
      </c>
      <c r="AK184" s="111">
        <f t="shared" si="281"/>
        <v>1.032258064516129</v>
      </c>
      <c r="AL184" s="111">
        <f t="shared" si="282"/>
        <v>1.03125</v>
      </c>
      <c r="AM184" s="111">
        <f t="shared" si="283"/>
        <v>1.0303030303030303</v>
      </c>
      <c r="AN184" s="111">
        <f t="shared" si="284"/>
        <v>1.0294117647058822</v>
      </c>
      <c r="AO184" s="111">
        <f t="shared" si="285"/>
        <v>1.0285714285714285</v>
      </c>
      <c r="AP184" s="111">
        <f t="shared" si="286"/>
        <v>1.0277777777777777</v>
      </c>
      <c r="AQ184" s="112">
        <f t="shared" si="300"/>
        <v>0.59800000000000009</v>
      </c>
      <c r="AR184" s="212">
        <f>AR183+0.05</f>
        <v>0.65</v>
      </c>
      <c r="AS184" s="212">
        <v>0.92</v>
      </c>
      <c r="AU184" s="110">
        <f t="shared" si="301"/>
        <v>470</v>
      </c>
      <c r="AV184" s="110">
        <f t="shared" si="302"/>
        <v>1680</v>
      </c>
      <c r="AW184" s="110">
        <f t="shared" si="303"/>
        <v>1740</v>
      </c>
      <c r="AX184" s="110">
        <f t="shared" si="304"/>
        <v>1800</v>
      </c>
      <c r="AY184" s="110">
        <f t="shared" si="305"/>
        <v>1860</v>
      </c>
      <c r="AZ184" s="110">
        <f t="shared" si="306"/>
        <v>1920</v>
      </c>
      <c r="BA184" s="110">
        <f t="shared" si="307"/>
        <v>1980</v>
      </c>
      <c r="BB184" s="110">
        <f t="shared" si="308"/>
        <v>2040</v>
      </c>
      <c r="BC184" s="110">
        <f t="shared" si="309"/>
        <v>2100</v>
      </c>
      <c r="BD184" s="110">
        <f t="shared" si="310"/>
        <v>2160</v>
      </c>
      <c r="BE184" s="110">
        <f t="shared" si="311"/>
        <v>2220</v>
      </c>
      <c r="BF184" s="217">
        <v>1040</v>
      </c>
      <c r="BG184" s="217">
        <f t="shared" si="312"/>
        <v>1570</v>
      </c>
      <c r="BH184" s="218">
        <f t="shared" si="313"/>
        <v>0.50961538461538458</v>
      </c>
      <c r="BI184" s="215">
        <f t="shared" si="287"/>
        <v>649.36000000000013</v>
      </c>
      <c r="BJ184" s="216">
        <f t="shared" si="314"/>
        <v>920.63999999999987</v>
      </c>
      <c r="BK184" s="202">
        <v>1.47</v>
      </c>
      <c r="BL184" s="254">
        <f t="shared" si="315"/>
        <v>646.79999999999995</v>
      </c>
      <c r="BM184" s="202">
        <v>0.72</v>
      </c>
      <c r="BN184" s="255">
        <f t="shared" si="288"/>
        <v>86.399999999999991</v>
      </c>
      <c r="BO184" s="203">
        <v>9.4</v>
      </c>
      <c r="BP184" s="222">
        <f t="shared" si="316"/>
        <v>31.02</v>
      </c>
      <c r="BQ184" s="176"/>
      <c r="BR184" s="222">
        <f t="shared" si="317"/>
        <v>0</v>
      </c>
      <c r="BS184" s="176">
        <v>0.5</v>
      </c>
      <c r="BT184" s="222">
        <f t="shared" si="318"/>
        <v>37.5</v>
      </c>
      <c r="BU184" s="197">
        <v>70</v>
      </c>
      <c r="BV184" s="180">
        <v>4</v>
      </c>
      <c r="BW184" s="225">
        <f t="shared" si="319"/>
        <v>48.92</v>
      </c>
      <c r="BX184" s="180"/>
      <c r="BY184" s="225">
        <f t="shared" si="347"/>
        <v>0</v>
      </c>
      <c r="BZ184" s="180"/>
      <c r="CA184" s="225">
        <f t="shared" si="320"/>
        <v>0</v>
      </c>
      <c r="CB184" s="180"/>
      <c r="CC184" s="225">
        <f t="shared" si="321"/>
        <v>0</v>
      </c>
      <c r="CE184" s="12">
        <f t="shared" si="322"/>
        <v>0.6646153846153845</v>
      </c>
    </row>
    <row r="185" spans="1:83" ht="19.5" thickBot="1">
      <c r="A185" s="299"/>
      <c r="B185" s="38" t="s">
        <v>12</v>
      </c>
      <c r="C185" s="79"/>
      <c r="D185" s="230">
        <f t="shared" si="358"/>
        <v>1630</v>
      </c>
      <c r="E185" s="142">
        <v>520</v>
      </c>
      <c r="F185" s="149">
        <f t="shared" si="369"/>
        <v>1810</v>
      </c>
      <c r="G185" s="146">
        <f t="shared" si="370"/>
        <v>1870</v>
      </c>
      <c r="H185" s="146">
        <f t="shared" si="371"/>
        <v>1940</v>
      </c>
      <c r="I185" s="146">
        <f t="shared" si="372"/>
        <v>2000</v>
      </c>
      <c r="J185" s="146">
        <f t="shared" si="373"/>
        <v>2070</v>
      </c>
      <c r="K185" s="146">
        <f t="shared" si="374"/>
        <v>2130</v>
      </c>
      <c r="L185" s="146">
        <f t="shared" si="375"/>
        <v>2190</v>
      </c>
      <c r="M185" s="146">
        <f t="shared" si="376"/>
        <v>2260</v>
      </c>
      <c r="N185" s="146">
        <f t="shared" si="377"/>
        <v>2320</v>
      </c>
      <c r="O185" s="53">
        <f t="shared" si="378"/>
        <v>2390</v>
      </c>
      <c r="P185" s="12">
        <f t="shared" ref="P185:P194" si="380">IF($B$15=$F$24,(D185+F185)*C185)+IF($B$15=$G$24,(D185+G185)*C185)+IF($B$15=$H$24,(D185+H185)*C185)+IF($B$15=$I$24,(D185+I185)*C185)+IF($B$15=$J$24,(D185+J185)*C185)+IF($B$15=$K$24,(D185+K185)*C185)+IF($B$15=$L$24,(D185+L185)*C185)+IF($B$15=$N$24,(D185+N185)*C185)+IF($B$15=$O$24,(D185+O185)*C185)+IF($B$15=$U$13,(D185+E185)*C185)+IF($B$15=$M$24,(D185+M185)*C185)</f>
        <v>0</v>
      </c>
      <c r="S185" s="106"/>
      <c r="AG185" s="110">
        <v>347</v>
      </c>
      <c r="AH185" s="111">
        <f t="shared" si="278"/>
        <v>1.0331491712707181</v>
      </c>
      <c r="AI185" s="111">
        <f t="shared" si="279"/>
        <v>1.0374331550802138</v>
      </c>
      <c r="AJ185" s="111">
        <f t="shared" si="280"/>
        <v>1.0309278350515463</v>
      </c>
      <c r="AK185" s="111">
        <f t="shared" si="281"/>
        <v>1.0349999999999999</v>
      </c>
      <c r="AL185" s="111">
        <f t="shared" si="282"/>
        <v>1.0289855072463767</v>
      </c>
      <c r="AM185" s="111">
        <f t="shared" si="283"/>
        <v>1.028169014084507</v>
      </c>
      <c r="AN185" s="111">
        <f t="shared" si="284"/>
        <v>1.0319634703196348</v>
      </c>
      <c r="AO185" s="111">
        <f t="shared" si="285"/>
        <v>1.0265486725663717</v>
      </c>
      <c r="AP185" s="111">
        <f t="shared" si="286"/>
        <v>1.0301724137931034</v>
      </c>
      <c r="AQ185" s="112">
        <f t="shared" si="300"/>
        <v>0.64400000000000013</v>
      </c>
      <c r="AR185" s="212">
        <f t="shared" ref="AR185:AR189" si="381">AR184+0.05</f>
        <v>0.70000000000000007</v>
      </c>
      <c r="AS185" s="212">
        <v>0.92</v>
      </c>
      <c r="AU185" s="110">
        <f t="shared" si="301"/>
        <v>500</v>
      </c>
      <c r="AV185" s="110">
        <f t="shared" si="302"/>
        <v>1810</v>
      </c>
      <c r="AW185" s="110">
        <f t="shared" si="303"/>
        <v>1870</v>
      </c>
      <c r="AX185" s="110">
        <f t="shared" si="304"/>
        <v>1940</v>
      </c>
      <c r="AY185" s="110">
        <f t="shared" si="305"/>
        <v>2000</v>
      </c>
      <c r="AZ185" s="110">
        <f t="shared" si="306"/>
        <v>2070</v>
      </c>
      <c r="BA185" s="110">
        <f t="shared" si="307"/>
        <v>2130</v>
      </c>
      <c r="BB185" s="110">
        <f t="shared" si="308"/>
        <v>2190</v>
      </c>
      <c r="BC185" s="110">
        <f t="shared" si="309"/>
        <v>2260</v>
      </c>
      <c r="BD185" s="110">
        <f t="shared" si="310"/>
        <v>2320</v>
      </c>
      <c r="BE185" s="110">
        <f t="shared" si="311"/>
        <v>2390</v>
      </c>
      <c r="BF185" s="217">
        <v>1090</v>
      </c>
      <c r="BG185" s="217">
        <f t="shared" si="312"/>
        <v>1630</v>
      </c>
      <c r="BH185" s="218">
        <f t="shared" si="313"/>
        <v>0.49541284403669716</v>
      </c>
      <c r="BI185" s="215">
        <f t="shared" si="287"/>
        <v>671.40500000000009</v>
      </c>
      <c r="BJ185" s="216">
        <f t="shared" si="314"/>
        <v>958.59499999999991</v>
      </c>
      <c r="BK185" s="202">
        <v>1.54</v>
      </c>
      <c r="BL185" s="254">
        <f t="shared" si="315"/>
        <v>677.6</v>
      </c>
      <c r="BM185" s="202">
        <v>0.77</v>
      </c>
      <c r="BN185" s="255">
        <f t="shared" si="288"/>
        <v>92.4</v>
      </c>
      <c r="BO185" s="203">
        <v>9.75</v>
      </c>
      <c r="BP185" s="222">
        <f t="shared" si="316"/>
        <v>32.174999999999997</v>
      </c>
      <c r="BQ185" s="176"/>
      <c r="BR185" s="222">
        <f t="shared" si="317"/>
        <v>0</v>
      </c>
      <c r="BS185" s="176">
        <v>0.5</v>
      </c>
      <c r="BT185" s="222">
        <f t="shared" si="318"/>
        <v>37.5</v>
      </c>
      <c r="BU185" s="197">
        <v>70</v>
      </c>
      <c r="BV185" s="180">
        <v>4</v>
      </c>
      <c r="BW185" s="225">
        <f t="shared" si="319"/>
        <v>48.92</v>
      </c>
      <c r="BX185" s="180"/>
      <c r="BY185" s="225">
        <f t="shared" si="347"/>
        <v>0</v>
      </c>
      <c r="BZ185" s="180"/>
      <c r="CA185" s="225">
        <f t="shared" si="320"/>
        <v>0</v>
      </c>
      <c r="CB185" s="180"/>
      <c r="CC185" s="225">
        <f t="shared" si="321"/>
        <v>0</v>
      </c>
      <c r="CE185" s="12">
        <f t="shared" si="322"/>
        <v>0.71076923076923071</v>
      </c>
    </row>
    <row r="186" spans="1:83" ht="19.5" thickBot="1">
      <c r="A186" s="299"/>
      <c r="B186" s="38" t="s">
        <v>13</v>
      </c>
      <c r="C186" s="79"/>
      <c r="D186" s="230">
        <f t="shared" si="358"/>
        <v>1700</v>
      </c>
      <c r="E186" s="142">
        <v>550</v>
      </c>
      <c r="F186" s="149">
        <f t="shared" si="369"/>
        <v>1940</v>
      </c>
      <c r="G186" s="146">
        <f t="shared" si="370"/>
        <v>2010</v>
      </c>
      <c r="H186" s="146">
        <f t="shared" si="371"/>
        <v>2070</v>
      </c>
      <c r="I186" s="146">
        <f t="shared" si="372"/>
        <v>2140</v>
      </c>
      <c r="J186" s="146">
        <f t="shared" si="373"/>
        <v>2210</v>
      </c>
      <c r="K186" s="146">
        <f t="shared" si="374"/>
        <v>2280</v>
      </c>
      <c r="L186" s="146">
        <f t="shared" si="375"/>
        <v>2350</v>
      </c>
      <c r="M186" s="146">
        <f t="shared" si="376"/>
        <v>2420</v>
      </c>
      <c r="N186" s="146">
        <f t="shared" si="377"/>
        <v>2490</v>
      </c>
      <c r="O186" s="53">
        <f t="shared" si="378"/>
        <v>2560</v>
      </c>
      <c r="P186" s="12">
        <f t="shared" si="380"/>
        <v>0</v>
      </c>
      <c r="S186" s="106"/>
      <c r="AG186" s="110">
        <v>348</v>
      </c>
      <c r="AH186" s="111">
        <f t="shared" si="278"/>
        <v>1.0360824742268042</v>
      </c>
      <c r="AI186" s="111">
        <f t="shared" si="279"/>
        <v>1.0298507462686568</v>
      </c>
      <c r="AJ186" s="111">
        <f t="shared" si="280"/>
        <v>1.0338164251207729</v>
      </c>
      <c r="AK186" s="111">
        <f t="shared" si="281"/>
        <v>1.0327102803738317</v>
      </c>
      <c r="AL186" s="111">
        <f t="shared" si="282"/>
        <v>1.0316742081447965</v>
      </c>
      <c r="AM186" s="111">
        <f t="shared" si="283"/>
        <v>1.0307017543859649</v>
      </c>
      <c r="AN186" s="111">
        <f t="shared" si="284"/>
        <v>1.0297872340425531</v>
      </c>
      <c r="AO186" s="111">
        <f t="shared" si="285"/>
        <v>1.0289256198347108</v>
      </c>
      <c r="AP186" s="111">
        <f t="shared" si="286"/>
        <v>1.0281124497991967</v>
      </c>
      <c r="AQ186" s="112">
        <f t="shared" si="300"/>
        <v>0.69000000000000017</v>
      </c>
      <c r="AR186" s="212">
        <f t="shared" si="381"/>
        <v>0.75000000000000011</v>
      </c>
      <c r="AS186" s="212">
        <v>0.92</v>
      </c>
      <c r="AU186" s="110">
        <f t="shared" si="301"/>
        <v>540</v>
      </c>
      <c r="AV186" s="110">
        <f t="shared" si="302"/>
        <v>1940</v>
      </c>
      <c r="AW186" s="110">
        <f t="shared" si="303"/>
        <v>2010</v>
      </c>
      <c r="AX186" s="110">
        <f t="shared" si="304"/>
        <v>2070</v>
      </c>
      <c r="AY186" s="110">
        <f t="shared" si="305"/>
        <v>2140</v>
      </c>
      <c r="AZ186" s="110">
        <f t="shared" si="306"/>
        <v>2210</v>
      </c>
      <c r="BA186" s="110">
        <f t="shared" si="307"/>
        <v>2280</v>
      </c>
      <c r="BB186" s="110">
        <f t="shared" si="308"/>
        <v>2350</v>
      </c>
      <c r="BC186" s="110">
        <f t="shared" si="309"/>
        <v>2420</v>
      </c>
      <c r="BD186" s="110">
        <f t="shared" si="310"/>
        <v>2490</v>
      </c>
      <c r="BE186" s="110">
        <f t="shared" si="311"/>
        <v>2560</v>
      </c>
      <c r="BF186" s="217">
        <v>1130</v>
      </c>
      <c r="BG186" s="217">
        <f t="shared" si="312"/>
        <v>1700</v>
      </c>
      <c r="BH186" s="218">
        <f t="shared" si="313"/>
        <v>0.50442477876106184</v>
      </c>
      <c r="BI186" s="215">
        <f t="shared" si="287"/>
        <v>702.21699999999998</v>
      </c>
      <c r="BJ186" s="216">
        <f t="shared" si="314"/>
        <v>997.78300000000002</v>
      </c>
      <c r="BK186" s="202">
        <v>1.61</v>
      </c>
      <c r="BL186" s="254">
        <f t="shared" si="315"/>
        <v>708.40000000000009</v>
      </c>
      <c r="BM186" s="202">
        <v>0.83</v>
      </c>
      <c r="BN186" s="255">
        <f t="shared" si="288"/>
        <v>99.6</v>
      </c>
      <c r="BO186" s="203">
        <v>10.11</v>
      </c>
      <c r="BP186" s="222">
        <f t="shared" si="316"/>
        <v>33.363</v>
      </c>
      <c r="BQ186" s="176"/>
      <c r="BR186" s="222">
        <f t="shared" si="317"/>
        <v>0</v>
      </c>
      <c r="BS186" s="176">
        <v>0.5</v>
      </c>
      <c r="BT186" s="222">
        <f t="shared" si="318"/>
        <v>37.5</v>
      </c>
      <c r="BU186" s="197">
        <v>70</v>
      </c>
      <c r="BV186" s="180">
        <v>4</v>
      </c>
      <c r="BW186" s="225">
        <f t="shared" si="319"/>
        <v>48.92</v>
      </c>
      <c r="BX186" s="180"/>
      <c r="BY186" s="225">
        <f t="shared" si="347"/>
        <v>0</v>
      </c>
      <c r="BZ186" s="180"/>
      <c r="CA186" s="225">
        <f t="shared" si="320"/>
        <v>0</v>
      </c>
      <c r="CB186" s="180"/>
      <c r="CC186" s="226">
        <f t="shared" si="321"/>
        <v>0</v>
      </c>
      <c r="CE186" s="12">
        <f t="shared" si="322"/>
        <v>0.76615384615384607</v>
      </c>
    </row>
    <row r="187" spans="1:83" ht="19.5" customHeight="1" thickBot="1">
      <c r="A187" s="299"/>
      <c r="B187" s="38" t="s">
        <v>14</v>
      </c>
      <c r="C187" s="79"/>
      <c r="D187" s="230">
        <f t="shared" si="358"/>
        <v>1770</v>
      </c>
      <c r="E187" s="142">
        <v>590</v>
      </c>
      <c r="F187" s="149">
        <f t="shared" si="369"/>
        <v>2070</v>
      </c>
      <c r="G187" s="146">
        <f t="shared" si="370"/>
        <v>2140</v>
      </c>
      <c r="H187" s="146">
        <f t="shared" si="371"/>
        <v>2210</v>
      </c>
      <c r="I187" s="146">
        <f t="shared" si="372"/>
        <v>2290</v>
      </c>
      <c r="J187" s="146">
        <f t="shared" si="373"/>
        <v>2360</v>
      </c>
      <c r="K187" s="146">
        <f t="shared" si="374"/>
        <v>2430</v>
      </c>
      <c r="L187" s="146">
        <f t="shared" si="375"/>
        <v>2510</v>
      </c>
      <c r="M187" s="146">
        <f t="shared" si="376"/>
        <v>2580</v>
      </c>
      <c r="N187" s="146">
        <f t="shared" si="377"/>
        <v>2650</v>
      </c>
      <c r="O187" s="53">
        <f t="shared" si="378"/>
        <v>2730</v>
      </c>
      <c r="P187" s="12">
        <f t="shared" si="380"/>
        <v>0</v>
      </c>
      <c r="S187" s="106"/>
      <c r="AG187" s="110">
        <v>349</v>
      </c>
      <c r="AH187" s="111">
        <f t="shared" ref="AH187:AH207" si="382">G187/F187</f>
        <v>1.0338164251207729</v>
      </c>
      <c r="AI187" s="111">
        <f t="shared" ref="AI187:AI207" si="383">H187/G187</f>
        <v>1.0327102803738317</v>
      </c>
      <c r="AJ187" s="111">
        <f t="shared" ref="AJ187:AJ207" si="384">I187/H187</f>
        <v>1.0361990950226245</v>
      </c>
      <c r="AK187" s="111">
        <f t="shared" ref="AK187:AK207" si="385">J187/I187</f>
        <v>1.0305676855895196</v>
      </c>
      <c r="AL187" s="111">
        <f t="shared" ref="AL187:AL207" si="386">K187/J187</f>
        <v>1.0296610169491525</v>
      </c>
      <c r="AM187" s="111">
        <f t="shared" ref="AM187:AM207" si="387">L187/K187</f>
        <v>1.0329218106995885</v>
      </c>
      <c r="AN187" s="111">
        <f t="shared" ref="AN187:AN207" si="388">M187/L187</f>
        <v>1.0278884462151394</v>
      </c>
      <c r="AO187" s="111">
        <f t="shared" ref="AO187:AO207" si="389">N187/M187</f>
        <v>1.0271317829457365</v>
      </c>
      <c r="AP187" s="111">
        <f t="shared" ref="AP187:AP207" si="390">O187/N187</f>
        <v>1.030188679245283</v>
      </c>
      <c r="AQ187" s="112">
        <f t="shared" si="300"/>
        <v>0.73600000000000021</v>
      </c>
      <c r="AR187" s="212">
        <f t="shared" si="381"/>
        <v>0.80000000000000016</v>
      </c>
      <c r="AS187" s="212">
        <v>0.92</v>
      </c>
      <c r="AU187" s="110">
        <f t="shared" si="301"/>
        <v>570</v>
      </c>
      <c r="AV187" s="110">
        <f t="shared" si="302"/>
        <v>2070</v>
      </c>
      <c r="AW187" s="110">
        <f t="shared" si="303"/>
        <v>2140</v>
      </c>
      <c r="AX187" s="110">
        <f t="shared" si="304"/>
        <v>2210</v>
      </c>
      <c r="AY187" s="110">
        <f t="shared" si="305"/>
        <v>2290</v>
      </c>
      <c r="AZ187" s="110">
        <f t="shared" si="306"/>
        <v>2360</v>
      </c>
      <c r="BA187" s="110">
        <f t="shared" si="307"/>
        <v>2430</v>
      </c>
      <c r="BB187" s="110">
        <f t="shared" si="308"/>
        <v>2510</v>
      </c>
      <c r="BC187" s="110">
        <f t="shared" si="309"/>
        <v>2580</v>
      </c>
      <c r="BD187" s="110">
        <f t="shared" si="310"/>
        <v>2650</v>
      </c>
      <c r="BE187" s="110">
        <f t="shared" si="311"/>
        <v>2730</v>
      </c>
      <c r="BF187" s="217">
        <v>1180</v>
      </c>
      <c r="BG187" s="217">
        <f t="shared" si="312"/>
        <v>1770</v>
      </c>
      <c r="BH187" s="218">
        <f t="shared" si="313"/>
        <v>0.5</v>
      </c>
      <c r="BI187" s="215">
        <f t="shared" ref="BI187:BI207" si="391">BG187-BJ187</f>
        <v>734.13000000000011</v>
      </c>
      <c r="BJ187" s="216">
        <f t="shared" si="314"/>
        <v>1035.8699999999999</v>
      </c>
      <c r="BK187" s="202">
        <v>1.68</v>
      </c>
      <c r="BL187" s="254">
        <f t="shared" si="315"/>
        <v>739.19999999999993</v>
      </c>
      <c r="BM187" s="202">
        <v>0.88</v>
      </c>
      <c r="BN187" s="255">
        <f t="shared" si="288"/>
        <v>105.6</v>
      </c>
      <c r="BO187" s="203">
        <v>10.5</v>
      </c>
      <c r="BP187" s="222">
        <f t="shared" si="316"/>
        <v>34.65</v>
      </c>
      <c r="BQ187" s="176"/>
      <c r="BR187" s="222">
        <f t="shared" si="317"/>
        <v>0</v>
      </c>
      <c r="BS187" s="176">
        <v>0.5</v>
      </c>
      <c r="BT187" s="222">
        <f t="shared" si="318"/>
        <v>37.5</v>
      </c>
      <c r="BU187" s="197">
        <v>70</v>
      </c>
      <c r="BV187" s="180">
        <v>4</v>
      </c>
      <c r="BW187" s="225">
        <f t="shared" si="319"/>
        <v>48.92</v>
      </c>
      <c r="BX187" s="180"/>
      <c r="BY187" s="225">
        <f t="shared" si="347"/>
        <v>0</v>
      </c>
      <c r="BZ187" s="180"/>
      <c r="CA187" s="225">
        <f t="shared" si="320"/>
        <v>0</v>
      </c>
      <c r="CB187" s="180"/>
      <c r="CC187" s="224">
        <f t="shared" si="321"/>
        <v>0</v>
      </c>
      <c r="CE187" s="12">
        <f t="shared" si="322"/>
        <v>0.81230769230769218</v>
      </c>
    </row>
    <row r="188" spans="1:83" ht="19.5" thickBot="1">
      <c r="A188" s="299"/>
      <c r="B188" s="38" t="s">
        <v>15</v>
      </c>
      <c r="C188" s="79"/>
      <c r="D188" s="230">
        <f t="shared" si="358"/>
        <v>1830</v>
      </c>
      <c r="E188" s="142">
        <v>620</v>
      </c>
      <c r="F188" s="149">
        <f t="shared" si="369"/>
        <v>2190</v>
      </c>
      <c r="G188" s="146">
        <f t="shared" si="370"/>
        <v>2270</v>
      </c>
      <c r="H188" s="146">
        <f t="shared" si="371"/>
        <v>2350</v>
      </c>
      <c r="I188" s="146">
        <f t="shared" si="372"/>
        <v>2430</v>
      </c>
      <c r="J188" s="146">
        <f t="shared" si="373"/>
        <v>2510</v>
      </c>
      <c r="K188" s="146">
        <f t="shared" si="374"/>
        <v>2590</v>
      </c>
      <c r="L188" s="146">
        <f t="shared" si="375"/>
        <v>2660</v>
      </c>
      <c r="M188" s="146">
        <f t="shared" si="376"/>
        <v>2740</v>
      </c>
      <c r="N188" s="146">
        <f t="shared" si="377"/>
        <v>2820</v>
      </c>
      <c r="O188" s="53">
        <f t="shared" si="378"/>
        <v>2900</v>
      </c>
      <c r="P188" s="12">
        <f t="shared" si="380"/>
        <v>0</v>
      </c>
      <c r="S188" s="106"/>
      <c r="AG188" s="110">
        <v>350</v>
      </c>
      <c r="AH188" s="111">
        <f t="shared" si="382"/>
        <v>1.0365296803652968</v>
      </c>
      <c r="AI188" s="111">
        <f t="shared" si="383"/>
        <v>1.0352422907488987</v>
      </c>
      <c r="AJ188" s="111">
        <f t="shared" si="384"/>
        <v>1.0340425531914894</v>
      </c>
      <c r="AK188" s="111">
        <f t="shared" si="385"/>
        <v>1.0329218106995885</v>
      </c>
      <c r="AL188" s="111">
        <f t="shared" si="386"/>
        <v>1.0318725099601593</v>
      </c>
      <c r="AM188" s="111">
        <f t="shared" si="387"/>
        <v>1.027027027027027</v>
      </c>
      <c r="AN188" s="111">
        <f t="shared" si="388"/>
        <v>1.0300751879699248</v>
      </c>
      <c r="AO188" s="111">
        <f t="shared" si="389"/>
        <v>1.0291970802919708</v>
      </c>
      <c r="AP188" s="111">
        <f t="shared" si="390"/>
        <v>1.0283687943262412</v>
      </c>
      <c r="AQ188" s="112">
        <f t="shared" si="300"/>
        <v>0.78200000000000025</v>
      </c>
      <c r="AR188" s="212">
        <f t="shared" si="381"/>
        <v>0.8500000000000002</v>
      </c>
      <c r="AS188" s="212">
        <v>0.92</v>
      </c>
      <c r="AU188" s="110">
        <f t="shared" si="301"/>
        <v>600</v>
      </c>
      <c r="AV188" s="110">
        <f t="shared" si="302"/>
        <v>2190</v>
      </c>
      <c r="AW188" s="110">
        <f t="shared" si="303"/>
        <v>2270</v>
      </c>
      <c r="AX188" s="110">
        <f t="shared" si="304"/>
        <v>2350</v>
      </c>
      <c r="AY188" s="110">
        <f t="shared" si="305"/>
        <v>2430</v>
      </c>
      <c r="AZ188" s="110">
        <f t="shared" si="306"/>
        <v>2510</v>
      </c>
      <c r="BA188" s="110">
        <f t="shared" si="307"/>
        <v>2590</v>
      </c>
      <c r="BB188" s="110">
        <f t="shared" si="308"/>
        <v>2660</v>
      </c>
      <c r="BC188" s="110">
        <f t="shared" si="309"/>
        <v>2740</v>
      </c>
      <c r="BD188" s="110">
        <f t="shared" si="310"/>
        <v>2820</v>
      </c>
      <c r="BE188" s="110">
        <f t="shared" si="311"/>
        <v>2900</v>
      </c>
      <c r="BF188" s="217">
        <v>1220</v>
      </c>
      <c r="BG188" s="217">
        <f t="shared" si="312"/>
        <v>1830</v>
      </c>
      <c r="BH188" s="218">
        <f t="shared" si="313"/>
        <v>0.5</v>
      </c>
      <c r="BI188" s="215">
        <f t="shared" si="391"/>
        <v>754.97500000000014</v>
      </c>
      <c r="BJ188" s="216">
        <f t="shared" si="314"/>
        <v>1075.0249999999999</v>
      </c>
      <c r="BK188" s="202">
        <v>1.75</v>
      </c>
      <c r="BL188" s="254">
        <f t="shared" si="315"/>
        <v>770</v>
      </c>
      <c r="BM188" s="202">
        <v>0.94</v>
      </c>
      <c r="BN188" s="255">
        <f t="shared" si="288"/>
        <v>112.8</v>
      </c>
      <c r="BO188" s="203">
        <v>10.85</v>
      </c>
      <c r="BP188" s="222">
        <f t="shared" si="316"/>
        <v>35.805</v>
      </c>
      <c r="BQ188" s="176"/>
      <c r="BR188" s="222">
        <f t="shared" si="317"/>
        <v>0</v>
      </c>
      <c r="BS188" s="176">
        <v>0.5</v>
      </c>
      <c r="BT188" s="222">
        <f t="shared" si="318"/>
        <v>37.5</v>
      </c>
      <c r="BU188" s="197">
        <v>70</v>
      </c>
      <c r="BV188" s="180">
        <v>4</v>
      </c>
      <c r="BW188" s="226">
        <f t="shared" si="319"/>
        <v>48.92</v>
      </c>
      <c r="BX188" s="180"/>
      <c r="BY188" s="225">
        <f t="shared" si="347"/>
        <v>0</v>
      </c>
      <c r="BZ188" s="180"/>
      <c r="CA188" s="225">
        <f t="shared" si="320"/>
        <v>0</v>
      </c>
      <c r="CB188" s="180"/>
      <c r="CC188" s="225">
        <f t="shared" si="321"/>
        <v>0</v>
      </c>
      <c r="CE188" s="12">
        <f t="shared" si="322"/>
        <v>0.86769230769230765</v>
      </c>
    </row>
    <row r="189" spans="1:83" ht="19.5" thickBot="1">
      <c r="A189" s="299"/>
      <c r="B189" s="58" t="s">
        <v>16</v>
      </c>
      <c r="C189" s="85"/>
      <c r="D189" s="231">
        <f t="shared" si="358"/>
        <v>1900</v>
      </c>
      <c r="E189" s="174">
        <v>660</v>
      </c>
      <c r="F189" s="168">
        <f t="shared" si="369"/>
        <v>2320</v>
      </c>
      <c r="G189" s="55">
        <f t="shared" si="370"/>
        <v>2410</v>
      </c>
      <c r="H189" s="55">
        <f t="shared" si="371"/>
        <v>2490</v>
      </c>
      <c r="I189" s="55">
        <f t="shared" si="372"/>
        <v>2570</v>
      </c>
      <c r="J189" s="55">
        <f t="shared" si="373"/>
        <v>2650</v>
      </c>
      <c r="K189" s="55">
        <f t="shared" si="374"/>
        <v>2740</v>
      </c>
      <c r="L189" s="55">
        <f t="shared" si="375"/>
        <v>2820</v>
      </c>
      <c r="M189" s="55">
        <f t="shared" si="376"/>
        <v>2900</v>
      </c>
      <c r="N189" s="55">
        <f t="shared" si="377"/>
        <v>2990</v>
      </c>
      <c r="O189" s="169">
        <f t="shared" si="378"/>
        <v>3070</v>
      </c>
      <c r="P189" s="12">
        <f t="shared" si="380"/>
        <v>0</v>
      </c>
      <c r="S189" s="106"/>
      <c r="AG189" s="110">
        <v>351</v>
      </c>
      <c r="AH189" s="111">
        <f t="shared" si="382"/>
        <v>1.0387931034482758</v>
      </c>
      <c r="AI189" s="111">
        <f t="shared" si="383"/>
        <v>1.0331950207468881</v>
      </c>
      <c r="AJ189" s="111">
        <f t="shared" si="384"/>
        <v>1.0321285140562249</v>
      </c>
      <c r="AK189" s="111">
        <f t="shared" si="385"/>
        <v>1.0311284046692606</v>
      </c>
      <c r="AL189" s="111">
        <f t="shared" si="386"/>
        <v>1.0339622641509434</v>
      </c>
      <c r="AM189" s="111">
        <f t="shared" si="387"/>
        <v>1.0291970802919708</v>
      </c>
      <c r="AN189" s="111">
        <f t="shared" si="388"/>
        <v>1.0283687943262412</v>
      </c>
      <c r="AO189" s="111">
        <f t="shared" si="389"/>
        <v>1.0310344827586206</v>
      </c>
      <c r="AP189" s="111">
        <f t="shared" si="390"/>
        <v>1.0267558528428093</v>
      </c>
      <c r="AQ189" s="112">
        <f t="shared" si="300"/>
        <v>0.82800000000000029</v>
      </c>
      <c r="AR189" s="212">
        <f t="shared" si="381"/>
        <v>0.90000000000000024</v>
      </c>
      <c r="AS189" s="212">
        <v>0.92</v>
      </c>
      <c r="AU189" s="110">
        <f t="shared" si="301"/>
        <v>640</v>
      </c>
      <c r="AV189" s="110">
        <f t="shared" si="302"/>
        <v>2320</v>
      </c>
      <c r="AW189" s="110">
        <f t="shared" si="303"/>
        <v>2410</v>
      </c>
      <c r="AX189" s="110">
        <f t="shared" si="304"/>
        <v>2490</v>
      </c>
      <c r="AY189" s="110">
        <f t="shared" si="305"/>
        <v>2570</v>
      </c>
      <c r="AZ189" s="110">
        <f t="shared" si="306"/>
        <v>2650</v>
      </c>
      <c r="BA189" s="110">
        <f t="shared" si="307"/>
        <v>2740</v>
      </c>
      <c r="BB189" s="110">
        <f t="shared" si="308"/>
        <v>2820</v>
      </c>
      <c r="BC189" s="110">
        <f t="shared" si="309"/>
        <v>2900</v>
      </c>
      <c r="BD189" s="110">
        <f t="shared" si="310"/>
        <v>2990</v>
      </c>
      <c r="BE189" s="110">
        <f t="shared" si="311"/>
        <v>3070</v>
      </c>
      <c r="BF189" s="217">
        <v>1270</v>
      </c>
      <c r="BG189" s="217">
        <f t="shared" si="312"/>
        <v>1900</v>
      </c>
      <c r="BH189" s="218">
        <f t="shared" si="313"/>
        <v>0.49606299212598426</v>
      </c>
      <c r="BI189" s="215">
        <f t="shared" si="391"/>
        <v>787.02</v>
      </c>
      <c r="BJ189" s="216">
        <f t="shared" si="314"/>
        <v>1112.98</v>
      </c>
      <c r="BK189" s="202">
        <v>1.82</v>
      </c>
      <c r="BL189" s="254">
        <f t="shared" si="315"/>
        <v>800.80000000000007</v>
      </c>
      <c r="BM189" s="202">
        <v>0.99</v>
      </c>
      <c r="BN189" s="255">
        <f t="shared" si="288"/>
        <v>118.8</v>
      </c>
      <c r="BO189" s="203">
        <v>11.2</v>
      </c>
      <c r="BP189" s="222">
        <f t="shared" si="316"/>
        <v>36.959999999999994</v>
      </c>
      <c r="BQ189" s="176"/>
      <c r="BR189" s="222">
        <f t="shared" si="317"/>
        <v>0</v>
      </c>
      <c r="BS189" s="176">
        <v>0.5</v>
      </c>
      <c r="BT189" s="222">
        <f t="shared" si="318"/>
        <v>37.5</v>
      </c>
      <c r="BU189" s="197">
        <v>70</v>
      </c>
      <c r="BV189" s="180">
        <v>4</v>
      </c>
      <c r="BW189" s="224">
        <f t="shared" si="319"/>
        <v>48.92</v>
      </c>
      <c r="BX189" s="180"/>
      <c r="BY189" s="225">
        <f t="shared" si="347"/>
        <v>0</v>
      </c>
      <c r="BZ189" s="180"/>
      <c r="CA189" s="225">
        <f t="shared" si="320"/>
        <v>0</v>
      </c>
      <c r="CB189" s="180"/>
      <c r="CC189" s="225">
        <f t="shared" si="321"/>
        <v>0</v>
      </c>
      <c r="CE189" s="12">
        <f t="shared" si="322"/>
        <v>0.91384615384615375</v>
      </c>
    </row>
    <row r="190" spans="1:83" ht="19.5" thickBot="1">
      <c r="A190" s="301"/>
      <c r="B190" s="46" t="s">
        <v>17</v>
      </c>
      <c r="C190" s="81"/>
      <c r="D190" s="244">
        <f t="shared" si="358"/>
        <v>840</v>
      </c>
      <c r="E190" s="236">
        <v>230</v>
      </c>
      <c r="F190" s="147">
        <f t="shared" si="369"/>
        <v>790</v>
      </c>
      <c r="G190" s="148">
        <f t="shared" si="370"/>
        <v>820</v>
      </c>
      <c r="H190" s="148">
        <f t="shared" si="371"/>
        <v>840</v>
      </c>
      <c r="I190" s="148">
        <f t="shared" si="372"/>
        <v>870</v>
      </c>
      <c r="J190" s="148">
        <f t="shared" si="373"/>
        <v>900</v>
      </c>
      <c r="K190" s="148">
        <f t="shared" si="374"/>
        <v>930</v>
      </c>
      <c r="L190" s="148">
        <f t="shared" si="375"/>
        <v>960</v>
      </c>
      <c r="M190" s="148">
        <f t="shared" si="376"/>
        <v>980</v>
      </c>
      <c r="N190" s="148">
        <f t="shared" si="377"/>
        <v>1010</v>
      </c>
      <c r="O190" s="50">
        <f t="shared" si="378"/>
        <v>1040</v>
      </c>
      <c r="P190" s="12">
        <f t="shared" si="380"/>
        <v>0</v>
      </c>
      <c r="S190" s="106"/>
      <c r="AG190" s="110">
        <v>352</v>
      </c>
      <c r="AH190" s="111">
        <f t="shared" si="382"/>
        <v>1.0379746835443038</v>
      </c>
      <c r="AI190" s="111">
        <f t="shared" si="383"/>
        <v>1.024390243902439</v>
      </c>
      <c r="AJ190" s="111">
        <f t="shared" si="384"/>
        <v>1.0357142857142858</v>
      </c>
      <c r="AK190" s="111">
        <f t="shared" si="385"/>
        <v>1.0344827586206897</v>
      </c>
      <c r="AL190" s="111">
        <f t="shared" si="386"/>
        <v>1.0333333333333334</v>
      </c>
      <c r="AM190" s="111">
        <f t="shared" si="387"/>
        <v>1.032258064516129</v>
      </c>
      <c r="AN190" s="111">
        <f t="shared" si="388"/>
        <v>1.0208333333333333</v>
      </c>
      <c r="AO190" s="111">
        <f t="shared" si="389"/>
        <v>1.0306122448979591</v>
      </c>
      <c r="AP190" s="111">
        <f t="shared" si="390"/>
        <v>1.0297029702970297</v>
      </c>
      <c r="AQ190" s="112">
        <f t="shared" si="300"/>
        <v>0.28000000000000003</v>
      </c>
      <c r="AR190" s="212">
        <v>0.5</v>
      </c>
      <c r="AS190" s="212">
        <v>0.56000000000000005</v>
      </c>
      <c r="AU190" s="110">
        <f t="shared" si="301"/>
        <v>230</v>
      </c>
      <c r="AV190" s="110">
        <f t="shared" si="302"/>
        <v>790</v>
      </c>
      <c r="AW190" s="110">
        <f t="shared" si="303"/>
        <v>820</v>
      </c>
      <c r="AX190" s="110">
        <f t="shared" si="304"/>
        <v>840</v>
      </c>
      <c r="AY190" s="110">
        <f t="shared" si="305"/>
        <v>870</v>
      </c>
      <c r="AZ190" s="110">
        <f t="shared" si="306"/>
        <v>900</v>
      </c>
      <c r="BA190" s="110">
        <f t="shared" si="307"/>
        <v>930</v>
      </c>
      <c r="BB190" s="110">
        <f t="shared" si="308"/>
        <v>960</v>
      </c>
      <c r="BC190" s="110">
        <f t="shared" si="309"/>
        <v>980</v>
      </c>
      <c r="BD190" s="110">
        <f t="shared" si="310"/>
        <v>1010</v>
      </c>
      <c r="BE190" s="110">
        <f t="shared" si="311"/>
        <v>1040</v>
      </c>
      <c r="BF190" s="217">
        <v>550</v>
      </c>
      <c r="BG190" s="217">
        <f t="shared" si="312"/>
        <v>840</v>
      </c>
      <c r="BH190" s="218">
        <f t="shared" si="313"/>
        <v>0.52727272727272734</v>
      </c>
      <c r="BI190" s="215">
        <f t="shared" si="391"/>
        <v>346.53500000000003</v>
      </c>
      <c r="BJ190" s="216">
        <f t="shared" si="314"/>
        <v>493.46499999999997</v>
      </c>
      <c r="BK190" s="202">
        <v>0.7</v>
      </c>
      <c r="BL190" s="195">
        <f t="shared" si="315"/>
        <v>308</v>
      </c>
      <c r="BM190" s="202">
        <v>0.34</v>
      </c>
      <c r="BN190" s="201">
        <f t="shared" si="288"/>
        <v>40.800000000000004</v>
      </c>
      <c r="BO190" s="203">
        <v>3.85</v>
      </c>
      <c r="BP190" s="222">
        <f t="shared" si="316"/>
        <v>12.705</v>
      </c>
      <c r="BQ190" s="176"/>
      <c r="BR190" s="222">
        <f t="shared" si="317"/>
        <v>0</v>
      </c>
      <c r="BS190" s="176">
        <v>0.5</v>
      </c>
      <c r="BT190" s="222">
        <f t="shared" si="318"/>
        <v>37.5</v>
      </c>
      <c r="BU190" s="197">
        <v>70</v>
      </c>
      <c r="BV190" s="180">
        <v>2</v>
      </c>
      <c r="BW190" s="225">
        <f t="shared" si="319"/>
        <v>24.46</v>
      </c>
      <c r="BX190" s="180"/>
      <c r="BY190" s="225">
        <f t="shared" si="347"/>
        <v>0</v>
      </c>
      <c r="BZ190" s="180"/>
      <c r="CA190" s="225">
        <f t="shared" si="320"/>
        <v>0</v>
      </c>
      <c r="CB190" s="180"/>
      <c r="CC190" s="225">
        <f t="shared" si="321"/>
        <v>0</v>
      </c>
      <c r="CE190" s="12">
        <f t="shared" si="322"/>
        <v>0.31384615384615383</v>
      </c>
    </row>
    <row r="191" spans="1:83" ht="19.5" customHeight="1" thickBot="1">
      <c r="A191" s="302"/>
      <c r="B191" s="47" t="s">
        <v>18</v>
      </c>
      <c r="C191" s="82"/>
      <c r="D191" s="230">
        <f t="shared" si="358"/>
        <v>910</v>
      </c>
      <c r="E191" s="239">
        <v>270</v>
      </c>
      <c r="F191" s="149">
        <f t="shared" si="369"/>
        <v>950</v>
      </c>
      <c r="G191" s="146">
        <f t="shared" si="370"/>
        <v>980</v>
      </c>
      <c r="H191" s="146">
        <f t="shared" si="371"/>
        <v>1010</v>
      </c>
      <c r="I191" s="146">
        <f t="shared" si="372"/>
        <v>1050</v>
      </c>
      <c r="J191" s="146">
        <f t="shared" si="373"/>
        <v>1080</v>
      </c>
      <c r="K191" s="146">
        <f t="shared" si="374"/>
        <v>1110</v>
      </c>
      <c r="L191" s="146">
        <f t="shared" si="375"/>
        <v>1150</v>
      </c>
      <c r="M191" s="146">
        <f t="shared" si="376"/>
        <v>1180</v>
      </c>
      <c r="N191" s="146">
        <f t="shared" si="377"/>
        <v>1210</v>
      </c>
      <c r="O191" s="53">
        <f t="shared" si="378"/>
        <v>1250</v>
      </c>
      <c r="P191" s="12">
        <f t="shared" si="380"/>
        <v>0</v>
      </c>
      <c r="S191" s="106"/>
      <c r="AG191" s="110">
        <v>353</v>
      </c>
      <c r="AH191" s="111">
        <f t="shared" si="382"/>
        <v>1.0315789473684212</v>
      </c>
      <c r="AI191" s="111">
        <f t="shared" si="383"/>
        <v>1.0306122448979591</v>
      </c>
      <c r="AJ191" s="111">
        <f t="shared" si="384"/>
        <v>1.0396039603960396</v>
      </c>
      <c r="AK191" s="111">
        <f t="shared" si="385"/>
        <v>1.0285714285714285</v>
      </c>
      <c r="AL191" s="111">
        <f t="shared" si="386"/>
        <v>1.0277777777777777</v>
      </c>
      <c r="AM191" s="111">
        <f t="shared" si="387"/>
        <v>1.0360360360360361</v>
      </c>
      <c r="AN191" s="111">
        <f t="shared" si="388"/>
        <v>1.0260869565217392</v>
      </c>
      <c r="AO191" s="111">
        <f t="shared" si="389"/>
        <v>1.0254237288135593</v>
      </c>
      <c r="AP191" s="111">
        <f t="shared" si="390"/>
        <v>1.0330578512396693</v>
      </c>
      <c r="AQ191" s="112">
        <f t="shared" si="300"/>
        <v>0.33600000000000002</v>
      </c>
      <c r="AR191" s="212">
        <v>0.6</v>
      </c>
      <c r="AS191" s="212">
        <v>0.56000000000000005</v>
      </c>
      <c r="AU191" s="110">
        <f t="shared" si="301"/>
        <v>270</v>
      </c>
      <c r="AV191" s="110">
        <f t="shared" si="302"/>
        <v>950</v>
      </c>
      <c r="AW191" s="110">
        <f t="shared" si="303"/>
        <v>980</v>
      </c>
      <c r="AX191" s="110">
        <f t="shared" si="304"/>
        <v>1010</v>
      </c>
      <c r="AY191" s="110">
        <f t="shared" si="305"/>
        <v>1050</v>
      </c>
      <c r="AZ191" s="110">
        <f t="shared" si="306"/>
        <v>1080</v>
      </c>
      <c r="BA191" s="110">
        <f t="shared" si="307"/>
        <v>1110</v>
      </c>
      <c r="BB191" s="110">
        <f t="shared" si="308"/>
        <v>1150</v>
      </c>
      <c r="BC191" s="110">
        <f t="shared" si="309"/>
        <v>1180</v>
      </c>
      <c r="BD191" s="110">
        <f t="shared" si="310"/>
        <v>1210</v>
      </c>
      <c r="BE191" s="110">
        <f t="shared" si="311"/>
        <v>1250</v>
      </c>
      <c r="BF191" s="217">
        <v>600</v>
      </c>
      <c r="BG191" s="217">
        <f t="shared" si="312"/>
        <v>910</v>
      </c>
      <c r="BH191" s="218">
        <f t="shared" si="313"/>
        <v>0.51666666666666661</v>
      </c>
      <c r="BI191" s="215">
        <f t="shared" si="391"/>
        <v>377.71000000000004</v>
      </c>
      <c r="BJ191" s="216">
        <f t="shared" si="314"/>
        <v>532.29</v>
      </c>
      <c r="BK191" s="202">
        <v>0.77</v>
      </c>
      <c r="BL191" s="195">
        <f t="shared" si="315"/>
        <v>338.8</v>
      </c>
      <c r="BM191" s="202">
        <v>0.4</v>
      </c>
      <c r="BN191" s="201">
        <f t="shared" si="288"/>
        <v>48</v>
      </c>
      <c r="BO191" s="203">
        <v>4.0999999999999996</v>
      </c>
      <c r="BP191" s="222">
        <f t="shared" si="316"/>
        <v>13.529999999999998</v>
      </c>
      <c r="BQ191" s="176"/>
      <c r="BR191" s="222">
        <f t="shared" si="317"/>
        <v>0</v>
      </c>
      <c r="BS191" s="176">
        <v>0.5</v>
      </c>
      <c r="BT191" s="222">
        <f t="shared" si="318"/>
        <v>37.5</v>
      </c>
      <c r="BU191" s="197">
        <v>70</v>
      </c>
      <c r="BV191" s="180">
        <v>2</v>
      </c>
      <c r="BW191" s="225">
        <f t="shared" si="319"/>
        <v>24.46</v>
      </c>
      <c r="BX191" s="180"/>
      <c r="BY191" s="225">
        <f t="shared" si="347"/>
        <v>0</v>
      </c>
      <c r="BZ191" s="180"/>
      <c r="CA191" s="225">
        <f t="shared" si="320"/>
        <v>0</v>
      </c>
      <c r="CB191" s="180"/>
      <c r="CC191" s="226">
        <f t="shared" si="321"/>
        <v>0</v>
      </c>
      <c r="CE191" s="12">
        <f t="shared" si="322"/>
        <v>0.36923076923076925</v>
      </c>
    </row>
    <row r="192" spans="1:83" ht="19.5" thickBot="1">
      <c r="A192" s="302"/>
      <c r="B192" s="47" t="s">
        <v>19</v>
      </c>
      <c r="C192" s="82"/>
      <c r="D192" s="245">
        <f t="shared" si="358"/>
        <v>950</v>
      </c>
      <c r="E192" s="239">
        <v>270</v>
      </c>
      <c r="F192" s="149">
        <f t="shared" si="369"/>
        <v>950</v>
      </c>
      <c r="G192" s="146">
        <f t="shared" si="370"/>
        <v>980</v>
      </c>
      <c r="H192" s="146">
        <f t="shared" si="371"/>
        <v>1010</v>
      </c>
      <c r="I192" s="146">
        <f t="shared" si="372"/>
        <v>1050</v>
      </c>
      <c r="J192" s="146">
        <f t="shared" si="373"/>
        <v>1080</v>
      </c>
      <c r="K192" s="146">
        <f t="shared" si="374"/>
        <v>1110</v>
      </c>
      <c r="L192" s="146">
        <f t="shared" si="375"/>
        <v>1150</v>
      </c>
      <c r="M192" s="146">
        <f t="shared" si="376"/>
        <v>1180</v>
      </c>
      <c r="N192" s="146">
        <f t="shared" si="377"/>
        <v>1210</v>
      </c>
      <c r="O192" s="53">
        <f t="shared" si="378"/>
        <v>1250</v>
      </c>
      <c r="P192" s="12">
        <f t="shared" si="380"/>
        <v>0</v>
      </c>
      <c r="S192" s="106"/>
      <c r="AG192" s="110">
        <v>354</v>
      </c>
      <c r="AH192" s="111">
        <f t="shared" si="382"/>
        <v>1.0315789473684212</v>
      </c>
      <c r="AI192" s="111">
        <f t="shared" si="383"/>
        <v>1.0306122448979591</v>
      </c>
      <c r="AJ192" s="111">
        <f t="shared" si="384"/>
        <v>1.0396039603960396</v>
      </c>
      <c r="AK192" s="111">
        <f t="shared" si="385"/>
        <v>1.0285714285714285</v>
      </c>
      <c r="AL192" s="111">
        <f t="shared" si="386"/>
        <v>1.0277777777777777</v>
      </c>
      <c r="AM192" s="111">
        <f t="shared" si="387"/>
        <v>1.0360360360360361</v>
      </c>
      <c r="AN192" s="111">
        <f t="shared" si="388"/>
        <v>1.0260869565217392</v>
      </c>
      <c r="AO192" s="111">
        <f t="shared" si="389"/>
        <v>1.0254237288135593</v>
      </c>
      <c r="AP192" s="111">
        <f t="shared" si="390"/>
        <v>1.0330578512396693</v>
      </c>
      <c r="AQ192" s="112">
        <f t="shared" si="300"/>
        <v>0.33600000000000002</v>
      </c>
      <c r="AR192" s="212">
        <v>0.6</v>
      </c>
      <c r="AS192" s="212">
        <v>0.56000000000000005</v>
      </c>
      <c r="AU192" s="110">
        <f t="shared" si="301"/>
        <v>270</v>
      </c>
      <c r="AV192" s="110">
        <f t="shared" si="302"/>
        <v>950</v>
      </c>
      <c r="AW192" s="110">
        <f t="shared" si="303"/>
        <v>980</v>
      </c>
      <c r="AX192" s="110">
        <f t="shared" si="304"/>
        <v>1010</v>
      </c>
      <c r="AY192" s="110">
        <f t="shared" si="305"/>
        <v>1050</v>
      </c>
      <c r="AZ192" s="110">
        <f t="shared" si="306"/>
        <v>1080</v>
      </c>
      <c r="BA192" s="110">
        <f t="shared" si="307"/>
        <v>1110</v>
      </c>
      <c r="BB192" s="110">
        <f t="shared" si="308"/>
        <v>1150</v>
      </c>
      <c r="BC192" s="110">
        <f t="shared" si="309"/>
        <v>1180</v>
      </c>
      <c r="BD192" s="110">
        <f t="shared" si="310"/>
        <v>1210</v>
      </c>
      <c r="BE192" s="110">
        <f t="shared" si="311"/>
        <v>1250</v>
      </c>
      <c r="BF192" s="217">
        <v>630</v>
      </c>
      <c r="BG192" s="217">
        <f t="shared" si="312"/>
        <v>950</v>
      </c>
      <c r="BH192" s="218">
        <f t="shared" si="313"/>
        <v>0.50793650793650791</v>
      </c>
      <c r="BI192" s="215">
        <f t="shared" si="391"/>
        <v>393.25</v>
      </c>
      <c r="BJ192" s="216">
        <f t="shared" si="314"/>
        <v>556.75</v>
      </c>
      <c r="BK192" s="202">
        <v>0.77</v>
      </c>
      <c r="BL192" s="195">
        <f t="shared" si="315"/>
        <v>338.8</v>
      </c>
      <c r="BM192" s="202">
        <v>0.4</v>
      </c>
      <c r="BN192" s="201">
        <f t="shared" si="288"/>
        <v>48</v>
      </c>
      <c r="BO192" s="203">
        <v>4.0999999999999996</v>
      </c>
      <c r="BP192" s="222">
        <f t="shared" si="316"/>
        <v>13.529999999999998</v>
      </c>
      <c r="BQ192" s="176"/>
      <c r="BR192" s="222">
        <f t="shared" si="317"/>
        <v>0</v>
      </c>
      <c r="BS192" s="176">
        <v>0.5</v>
      </c>
      <c r="BT192" s="222">
        <f t="shared" si="318"/>
        <v>37.5</v>
      </c>
      <c r="BU192" s="197">
        <v>70</v>
      </c>
      <c r="BV192" s="180">
        <v>4</v>
      </c>
      <c r="BW192" s="225">
        <f t="shared" si="319"/>
        <v>48.92</v>
      </c>
      <c r="BX192" s="180"/>
      <c r="BY192" s="225">
        <f t="shared" si="347"/>
        <v>0</v>
      </c>
      <c r="BZ192" s="180"/>
      <c r="CA192" s="225">
        <f t="shared" si="320"/>
        <v>0</v>
      </c>
      <c r="CB192" s="180"/>
      <c r="CC192" s="224">
        <f t="shared" si="321"/>
        <v>0</v>
      </c>
      <c r="CE192" s="12">
        <f t="shared" si="322"/>
        <v>0.36923076923076925</v>
      </c>
    </row>
    <row r="193" spans="1:83" ht="19.5" thickBot="1">
      <c r="A193" s="302"/>
      <c r="B193" s="47" t="s">
        <v>20</v>
      </c>
      <c r="C193" s="82"/>
      <c r="D193" s="245">
        <f t="shared" si="358"/>
        <v>1090</v>
      </c>
      <c r="E193" s="239">
        <v>360</v>
      </c>
      <c r="F193" s="149">
        <f t="shared" si="369"/>
        <v>1260</v>
      </c>
      <c r="G193" s="146">
        <f t="shared" si="370"/>
        <v>1300</v>
      </c>
      <c r="H193" s="146">
        <f t="shared" si="371"/>
        <v>1350</v>
      </c>
      <c r="I193" s="146">
        <f t="shared" si="372"/>
        <v>1390</v>
      </c>
      <c r="J193" s="146">
        <f t="shared" si="373"/>
        <v>1440</v>
      </c>
      <c r="K193" s="146">
        <f t="shared" si="374"/>
        <v>1480</v>
      </c>
      <c r="L193" s="146">
        <f t="shared" si="375"/>
        <v>1530</v>
      </c>
      <c r="M193" s="146">
        <f t="shared" si="376"/>
        <v>1570</v>
      </c>
      <c r="N193" s="146">
        <f t="shared" si="377"/>
        <v>1620</v>
      </c>
      <c r="O193" s="53">
        <f t="shared" si="378"/>
        <v>1660</v>
      </c>
      <c r="P193" s="12">
        <f t="shared" si="380"/>
        <v>0</v>
      </c>
      <c r="S193" s="106"/>
      <c r="AG193" s="110">
        <v>355</v>
      </c>
      <c r="AH193" s="111">
        <f t="shared" si="382"/>
        <v>1.0317460317460319</v>
      </c>
      <c r="AI193" s="111">
        <f t="shared" si="383"/>
        <v>1.0384615384615385</v>
      </c>
      <c r="AJ193" s="111">
        <f t="shared" si="384"/>
        <v>1.0296296296296297</v>
      </c>
      <c r="AK193" s="111">
        <f t="shared" si="385"/>
        <v>1.0359712230215827</v>
      </c>
      <c r="AL193" s="111">
        <f t="shared" si="386"/>
        <v>1.0277777777777777</v>
      </c>
      <c r="AM193" s="111">
        <f t="shared" si="387"/>
        <v>1.0337837837837838</v>
      </c>
      <c r="AN193" s="111">
        <f t="shared" si="388"/>
        <v>1.0261437908496731</v>
      </c>
      <c r="AO193" s="111">
        <f t="shared" si="389"/>
        <v>1.0318471337579618</v>
      </c>
      <c r="AP193" s="111">
        <f t="shared" si="390"/>
        <v>1.0246913580246915</v>
      </c>
      <c r="AQ193" s="112">
        <f t="shared" si="300"/>
        <v>0.44800000000000006</v>
      </c>
      <c r="AR193" s="212">
        <v>0.8</v>
      </c>
      <c r="AS193" s="212">
        <v>0.56000000000000005</v>
      </c>
      <c r="AU193" s="110">
        <f t="shared" si="301"/>
        <v>360</v>
      </c>
      <c r="AV193" s="110">
        <f t="shared" si="302"/>
        <v>1260</v>
      </c>
      <c r="AW193" s="110">
        <f t="shared" si="303"/>
        <v>1300</v>
      </c>
      <c r="AX193" s="110">
        <f t="shared" si="304"/>
        <v>1350</v>
      </c>
      <c r="AY193" s="110">
        <f t="shared" si="305"/>
        <v>1390</v>
      </c>
      <c r="AZ193" s="110">
        <f t="shared" si="306"/>
        <v>1440</v>
      </c>
      <c r="BA193" s="110">
        <f t="shared" si="307"/>
        <v>1480</v>
      </c>
      <c r="BB193" s="110">
        <f t="shared" si="308"/>
        <v>1530</v>
      </c>
      <c r="BC193" s="110">
        <f t="shared" si="309"/>
        <v>1570</v>
      </c>
      <c r="BD193" s="110">
        <f t="shared" si="310"/>
        <v>1620</v>
      </c>
      <c r="BE193" s="110">
        <f t="shared" si="311"/>
        <v>1660</v>
      </c>
      <c r="BF193" s="217">
        <v>720</v>
      </c>
      <c r="BG193" s="217">
        <f t="shared" si="312"/>
        <v>1090</v>
      </c>
      <c r="BH193" s="218">
        <f t="shared" si="313"/>
        <v>0.51388888888888884</v>
      </c>
      <c r="BI193" s="215">
        <f t="shared" si="391"/>
        <v>453.33199999999999</v>
      </c>
      <c r="BJ193" s="216">
        <f t="shared" si="314"/>
        <v>636.66800000000001</v>
      </c>
      <c r="BK193" s="202">
        <v>0.91</v>
      </c>
      <c r="BL193" s="195">
        <f t="shared" si="315"/>
        <v>400.40000000000003</v>
      </c>
      <c r="BM193" s="202">
        <v>0.54</v>
      </c>
      <c r="BN193" s="201">
        <f t="shared" si="288"/>
        <v>64.800000000000011</v>
      </c>
      <c r="BO193" s="203">
        <v>4.5599999999999996</v>
      </c>
      <c r="BP193" s="222">
        <f t="shared" si="316"/>
        <v>15.047999999999998</v>
      </c>
      <c r="BQ193" s="176"/>
      <c r="BR193" s="222">
        <f t="shared" si="317"/>
        <v>0</v>
      </c>
      <c r="BS193" s="176">
        <v>0.5</v>
      </c>
      <c r="BT193" s="222">
        <f t="shared" si="318"/>
        <v>37.5</v>
      </c>
      <c r="BU193" s="197">
        <v>70</v>
      </c>
      <c r="BV193" s="180">
        <v>4</v>
      </c>
      <c r="BW193" s="225">
        <f t="shared" si="319"/>
        <v>48.92</v>
      </c>
      <c r="BX193" s="180"/>
      <c r="BY193" s="225">
        <f t="shared" si="347"/>
        <v>0</v>
      </c>
      <c r="BZ193" s="180"/>
      <c r="CA193" s="225">
        <f t="shared" si="320"/>
        <v>0</v>
      </c>
      <c r="CB193" s="180"/>
      <c r="CC193" s="225">
        <f t="shared" si="321"/>
        <v>0</v>
      </c>
      <c r="CE193" s="12">
        <f t="shared" si="322"/>
        <v>0.49846153846153846</v>
      </c>
    </row>
    <row r="194" spans="1:83" ht="19.5" thickBot="1">
      <c r="A194" s="303"/>
      <c r="B194" s="56" t="s">
        <v>21</v>
      </c>
      <c r="C194" s="84"/>
      <c r="D194" s="246">
        <f t="shared" si="358"/>
        <v>1150</v>
      </c>
      <c r="E194" s="247">
        <v>400</v>
      </c>
      <c r="F194" s="150">
        <f t="shared" si="369"/>
        <v>1420</v>
      </c>
      <c r="G194" s="65">
        <f t="shared" si="370"/>
        <v>1470</v>
      </c>
      <c r="H194" s="65">
        <f t="shared" si="371"/>
        <v>1520</v>
      </c>
      <c r="I194" s="65">
        <f t="shared" si="372"/>
        <v>1570</v>
      </c>
      <c r="J194" s="65">
        <f t="shared" si="373"/>
        <v>1620</v>
      </c>
      <c r="K194" s="65">
        <f t="shared" si="374"/>
        <v>1670</v>
      </c>
      <c r="L194" s="65">
        <f t="shared" si="375"/>
        <v>1720</v>
      </c>
      <c r="M194" s="65">
        <f t="shared" si="376"/>
        <v>1770</v>
      </c>
      <c r="N194" s="65">
        <f t="shared" si="377"/>
        <v>1820</v>
      </c>
      <c r="O194" s="151">
        <f t="shared" si="378"/>
        <v>1870</v>
      </c>
      <c r="P194" s="12">
        <f t="shared" si="380"/>
        <v>0</v>
      </c>
      <c r="S194" s="106"/>
      <c r="AG194" s="110">
        <v>356</v>
      </c>
      <c r="AH194" s="111">
        <f t="shared" si="382"/>
        <v>1.0352112676056338</v>
      </c>
      <c r="AI194" s="111">
        <f t="shared" si="383"/>
        <v>1.0340136054421769</v>
      </c>
      <c r="AJ194" s="111">
        <f t="shared" si="384"/>
        <v>1.0328947368421053</v>
      </c>
      <c r="AK194" s="111">
        <f t="shared" si="385"/>
        <v>1.0318471337579618</v>
      </c>
      <c r="AL194" s="111">
        <f t="shared" si="386"/>
        <v>1.0308641975308641</v>
      </c>
      <c r="AM194" s="111">
        <f t="shared" si="387"/>
        <v>1.0299401197604789</v>
      </c>
      <c r="AN194" s="111">
        <f t="shared" si="388"/>
        <v>1.0290697674418605</v>
      </c>
      <c r="AO194" s="111">
        <f t="shared" si="389"/>
        <v>1.0282485875706215</v>
      </c>
      <c r="AP194" s="111">
        <f t="shared" si="390"/>
        <v>1.0274725274725274</v>
      </c>
      <c r="AQ194" s="112">
        <f t="shared" si="300"/>
        <v>0.50400000000000011</v>
      </c>
      <c r="AR194" s="212">
        <v>0.9</v>
      </c>
      <c r="AS194" s="212">
        <v>0.56000000000000005</v>
      </c>
      <c r="AU194" s="110">
        <f t="shared" si="301"/>
        <v>400</v>
      </c>
      <c r="AV194" s="110">
        <f t="shared" si="302"/>
        <v>1420</v>
      </c>
      <c r="AW194" s="110">
        <f t="shared" si="303"/>
        <v>1470</v>
      </c>
      <c r="AX194" s="110">
        <f t="shared" si="304"/>
        <v>1520</v>
      </c>
      <c r="AY194" s="110">
        <f t="shared" si="305"/>
        <v>1570</v>
      </c>
      <c r="AZ194" s="110">
        <f t="shared" si="306"/>
        <v>1620</v>
      </c>
      <c r="BA194" s="110">
        <f t="shared" si="307"/>
        <v>1670</v>
      </c>
      <c r="BB194" s="110">
        <f t="shared" si="308"/>
        <v>1720</v>
      </c>
      <c r="BC194" s="110">
        <f t="shared" si="309"/>
        <v>1770</v>
      </c>
      <c r="BD194" s="110">
        <f t="shared" si="310"/>
        <v>1820</v>
      </c>
      <c r="BE194" s="110">
        <f t="shared" si="311"/>
        <v>1870</v>
      </c>
      <c r="BF194" s="217">
        <v>770</v>
      </c>
      <c r="BG194" s="217">
        <f t="shared" si="312"/>
        <v>1150</v>
      </c>
      <c r="BH194" s="218">
        <f t="shared" si="313"/>
        <v>0.49350649350649345</v>
      </c>
      <c r="BI194" s="215">
        <f t="shared" si="391"/>
        <v>474.54000000000008</v>
      </c>
      <c r="BJ194" s="216">
        <f t="shared" si="314"/>
        <v>675.45999999999992</v>
      </c>
      <c r="BK194" s="202">
        <v>0.98</v>
      </c>
      <c r="BL194" s="195">
        <f t="shared" si="315"/>
        <v>431.2</v>
      </c>
      <c r="BM194" s="202">
        <v>0.6</v>
      </c>
      <c r="BN194" s="201">
        <f t="shared" si="288"/>
        <v>72</v>
      </c>
      <c r="BO194" s="203">
        <v>4.8</v>
      </c>
      <c r="BP194" s="223">
        <f t="shared" si="316"/>
        <v>15.839999999999998</v>
      </c>
      <c r="BQ194" s="176"/>
      <c r="BR194" s="222">
        <f t="shared" si="317"/>
        <v>0</v>
      </c>
      <c r="BS194" s="176">
        <v>0.5</v>
      </c>
      <c r="BT194" s="222">
        <f t="shared" si="318"/>
        <v>37.5</v>
      </c>
      <c r="BU194" s="197">
        <v>70</v>
      </c>
      <c r="BV194" s="180">
        <v>4</v>
      </c>
      <c r="BW194" s="226">
        <f t="shared" si="319"/>
        <v>48.92</v>
      </c>
      <c r="BX194" s="180"/>
      <c r="BY194" s="225">
        <f t="shared" si="347"/>
        <v>0</v>
      </c>
      <c r="BZ194" s="180"/>
      <c r="CA194" s="225">
        <f t="shared" si="320"/>
        <v>0</v>
      </c>
      <c r="CB194" s="180"/>
      <c r="CC194" s="225">
        <f t="shared" si="321"/>
        <v>0</v>
      </c>
      <c r="CE194" s="12">
        <f t="shared" si="322"/>
        <v>0.55384615384615377</v>
      </c>
    </row>
    <row r="195" spans="1:83" ht="19.5" thickBot="1">
      <c r="A195" s="69"/>
      <c r="B195" s="70" t="s">
        <v>183</v>
      </c>
      <c r="C195" s="87"/>
      <c r="D195" s="71"/>
      <c r="E195" s="71"/>
      <c r="F195" s="71"/>
      <c r="G195" s="71"/>
      <c r="H195" s="71"/>
      <c r="I195" s="71"/>
      <c r="J195" s="71"/>
      <c r="K195" s="71"/>
      <c r="L195" s="71"/>
      <c r="M195" s="71"/>
      <c r="N195" s="71"/>
      <c r="O195" s="72"/>
      <c r="P195" s="12">
        <f t="shared" ref="P195:P207" si="392">IF($B$14=$F$24,(D195+F195)*C195)+IF($B$14=$G$24,(D195+G195)*C195)+IF($B$14=$H$24,(D195+H195)*C195)+IF($B$14=$I$24,(D195+I195)*C195)+IF($B$14=$J$24,(D195+J195)*C195)+IF($B$14=$K$24,(D195+K195)*C195)+IF($B$14=$L$24,(D195+L195)*C195)+IF($B$14=$N$24,(D195+N195)*C195)+IF($B$14=$O$24,(D195+O195)*C195)+IF($B$14=$U$13,(D195+E195)*C195)+IF($B$14=$M$24,(D195+M195)*C195)</f>
        <v>0</v>
      </c>
      <c r="S195" s="106"/>
      <c r="AG195" s="110">
        <v>357</v>
      </c>
      <c r="AH195" s="111" t="e">
        <f t="shared" si="382"/>
        <v>#DIV/0!</v>
      </c>
      <c r="AI195" s="111" t="e">
        <f t="shared" si="383"/>
        <v>#DIV/0!</v>
      </c>
      <c r="AJ195" s="111" t="e">
        <f t="shared" si="384"/>
        <v>#DIV/0!</v>
      </c>
      <c r="AK195" s="111" t="e">
        <f t="shared" si="385"/>
        <v>#DIV/0!</v>
      </c>
      <c r="AL195" s="111" t="e">
        <f t="shared" si="386"/>
        <v>#DIV/0!</v>
      </c>
      <c r="AM195" s="111" t="e">
        <f t="shared" si="387"/>
        <v>#DIV/0!</v>
      </c>
      <c r="AN195" s="111" t="e">
        <f t="shared" si="388"/>
        <v>#DIV/0!</v>
      </c>
      <c r="AO195" s="111" t="e">
        <f t="shared" si="389"/>
        <v>#DIV/0!</v>
      </c>
      <c r="AP195" s="111" t="e">
        <f t="shared" si="390"/>
        <v>#DIV/0!</v>
      </c>
      <c r="AQ195" s="112">
        <f t="shared" si="300"/>
        <v>0</v>
      </c>
      <c r="AR195" s="212"/>
      <c r="AS195" s="212"/>
      <c r="AU195" s="110">
        <f t="shared" si="301"/>
        <v>0</v>
      </c>
      <c r="AV195" s="110">
        <f t="shared" si="302"/>
        <v>0</v>
      </c>
      <c r="AW195" s="110">
        <f t="shared" si="303"/>
        <v>0</v>
      </c>
      <c r="AX195" s="110">
        <f t="shared" si="304"/>
        <v>0</v>
      </c>
      <c r="AY195" s="110">
        <f t="shared" si="305"/>
        <v>0</v>
      </c>
      <c r="AZ195" s="110">
        <f t="shared" si="306"/>
        <v>0</v>
      </c>
      <c r="BA195" s="110">
        <f t="shared" si="307"/>
        <v>0</v>
      </c>
      <c r="BB195" s="110">
        <f t="shared" si="308"/>
        <v>0</v>
      </c>
      <c r="BC195" s="110">
        <f t="shared" si="309"/>
        <v>0</v>
      </c>
      <c r="BD195" s="110">
        <f t="shared" si="310"/>
        <v>0</v>
      </c>
      <c r="BE195" s="110">
        <f t="shared" si="311"/>
        <v>0</v>
      </c>
      <c r="BF195" s="217">
        <v>0</v>
      </c>
      <c r="BG195" s="217">
        <f t="shared" si="312"/>
        <v>120</v>
      </c>
      <c r="BH195" s="218" t="e">
        <f t="shared" si="313"/>
        <v>#DIV/0!</v>
      </c>
      <c r="BI195" s="215">
        <f t="shared" si="391"/>
        <v>50</v>
      </c>
      <c r="BJ195" s="216">
        <f t="shared" si="314"/>
        <v>70</v>
      </c>
      <c r="BK195" s="12">
        <v>0</v>
      </c>
      <c r="BL195" s="195">
        <f t="shared" si="315"/>
        <v>0</v>
      </c>
      <c r="BM195" s="12">
        <v>0</v>
      </c>
      <c r="BN195" s="201">
        <f t="shared" si="288"/>
        <v>0</v>
      </c>
      <c r="BP195" s="221">
        <f t="shared" si="316"/>
        <v>0</v>
      </c>
      <c r="BR195" s="222">
        <f t="shared" si="317"/>
        <v>0</v>
      </c>
      <c r="BT195" s="222">
        <f t="shared" si="318"/>
        <v>0</v>
      </c>
      <c r="BU195" s="197">
        <v>70</v>
      </c>
      <c r="BW195" s="224">
        <f t="shared" si="319"/>
        <v>0</v>
      </c>
      <c r="BY195" s="225">
        <f t="shared" si="347"/>
        <v>0</v>
      </c>
      <c r="CA195" s="225">
        <f t="shared" si="320"/>
        <v>0</v>
      </c>
      <c r="CC195" s="225">
        <f t="shared" si="321"/>
        <v>0</v>
      </c>
      <c r="CE195" s="12">
        <f t="shared" si="322"/>
        <v>0</v>
      </c>
    </row>
    <row r="196" spans="1:83" ht="35.1" customHeight="1" thickBot="1">
      <c r="A196" s="298"/>
      <c r="B196" s="214" t="s">
        <v>250</v>
      </c>
      <c r="C196" s="76"/>
      <c r="D196" s="235">
        <f>BG196</f>
        <v>4960</v>
      </c>
      <c r="E196" s="33">
        <v>690</v>
      </c>
      <c r="F196" s="152">
        <f t="shared" ref="F196:F207" si="393">AV196</f>
        <v>2440</v>
      </c>
      <c r="G196" s="153">
        <f t="shared" ref="G196:G207" si="394">AW196</f>
        <v>2530</v>
      </c>
      <c r="H196" s="153">
        <f t="shared" ref="H196:H207" si="395">AX196</f>
        <v>2610</v>
      </c>
      <c r="I196" s="153">
        <f t="shared" ref="I196:I207" si="396">AY196</f>
        <v>2700</v>
      </c>
      <c r="J196" s="153">
        <f t="shared" ref="J196:J207" si="397">AZ196</f>
        <v>2790</v>
      </c>
      <c r="K196" s="153">
        <f t="shared" ref="K196:K207" si="398">BA196</f>
        <v>2880</v>
      </c>
      <c r="L196" s="153">
        <f t="shared" ref="L196:L207" si="399">BB196</f>
        <v>2960</v>
      </c>
      <c r="M196" s="153">
        <f t="shared" ref="M196:M207" si="400">BC196</f>
        <v>3050</v>
      </c>
      <c r="N196" s="153">
        <f t="shared" ref="N196:N207" si="401">BD196</f>
        <v>3140</v>
      </c>
      <c r="O196" s="154">
        <f t="shared" ref="O196:O207" si="402">BE196</f>
        <v>3220</v>
      </c>
      <c r="P196" s="12">
        <f t="shared" si="392"/>
        <v>0</v>
      </c>
      <c r="S196" s="106"/>
      <c r="AG196" s="110">
        <v>358</v>
      </c>
      <c r="AH196" s="111">
        <f t="shared" si="382"/>
        <v>1.0368852459016393</v>
      </c>
      <c r="AI196" s="111">
        <f t="shared" si="383"/>
        <v>1.0316205533596838</v>
      </c>
      <c r="AJ196" s="111">
        <f t="shared" si="384"/>
        <v>1.0344827586206897</v>
      </c>
      <c r="AK196" s="111">
        <f t="shared" si="385"/>
        <v>1.0333333333333334</v>
      </c>
      <c r="AL196" s="111">
        <f t="shared" si="386"/>
        <v>1.032258064516129</v>
      </c>
      <c r="AM196" s="111">
        <f t="shared" si="387"/>
        <v>1.0277777777777777</v>
      </c>
      <c r="AN196" s="111">
        <f t="shared" si="388"/>
        <v>1.0304054054054055</v>
      </c>
      <c r="AO196" s="111">
        <f t="shared" si="389"/>
        <v>1.0295081967213116</v>
      </c>
      <c r="AP196" s="111">
        <f t="shared" si="390"/>
        <v>1.0254777070063694</v>
      </c>
      <c r="AQ196" s="112">
        <f t="shared" si="300"/>
        <v>0.87</v>
      </c>
      <c r="AR196" s="212">
        <v>0.6</v>
      </c>
      <c r="AS196" s="212">
        <v>1.45</v>
      </c>
      <c r="AU196" s="110">
        <f t="shared" si="301"/>
        <v>670</v>
      </c>
      <c r="AV196" s="110">
        <f>CEILING(AQ196*$AV$24,10)</f>
        <v>2440</v>
      </c>
      <c r="AW196" s="110">
        <f t="shared" si="303"/>
        <v>2530</v>
      </c>
      <c r="AX196" s="110">
        <f t="shared" si="304"/>
        <v>2610</v>
      </c>
      <c r="AY196" s="110">
        <f t="shared" si="305"/>
        <v>2700</v>
      </c>
      <c r="AZ196" s="110">
        <f t="shared" si="306"/>
        <v>2790</v>
      </c>
      <c r="BA196" s="110">
        <f t="shared" si="307"/>
        <v>2880</v>
      </c>
      <c r="BB196" s="110">
        <f t="shared" si="308"/>
        <v>2960</v>
      </c>
      <c r="BC196" s="110">
        <f t="shared" si="309"/>
        <v>3050</v>
      </c>
      <c r="BD196" s="110">
        <f t="shared" si="310"/>
        <v>3140</v>
      </c>
      <c r="BE196" s="110">
        <f t="shared" si="311"/>
        <v>3220</v>
      </c>
      <c r="BF196" s="217">
        <v>2790</v>
      </c>
      <c r="BG196" s="217">
        <f t="shared" si="312"/>
        <v>4960</v>
      </c>
      <c r="BH196" s="218">
        <f t="shared" si="313"/>
        <v>0.77777777777777768</v>
      </c>
      <c r="BI196" s="215">
        <f t="shared" si="391"/>
        <v>2043.5499999999997</v>
      </c>
      <c r="BJ196" s="216">
        <f t="shared" si="314"/>
        <v>2916.4500000000003</v>
      </c>
      <c r="BK196" s="202">
        <v>5.66</v>
      </c>
      <c r="BL196" s="254">
        <f t="shared" si="315"/>
        <v>2490.4</v>
      </c>
      <c r="BM196" s="202">
        <v>1.2</v>
      </c>
      <c r="BN196" s="255">
        <f t="shared" si="288"/>
        <v>144</v>
      </c>
      <c r="BO196" s="203">
        <v>23</v>
      </c>
      <c r="BP196" s="222">
        <f t="shared" si="316"/>
        <v>75.899999999999991</v>
      </c>
      <c r="BQ196" s="176"/>
      <c r="BR196" s="222">
        <f t="shared" si="317"/>
        <v>0</v>
      </c>
      <c r="BS196" s="176">
        <v>1</v>
      </c>
      <c r="BT196" s="222">
        <f t="shared" si="318"/>
        <v>75</v>
      </c>
      <c r="BU196" s="197">
        <v>70</v>
      </c>
      <c r="BV196" s="180">
        <v>5</v>
      </c>
      <c r="BW196" s="225">
        <f t="shared" si="319"/>
        <v>61.150000000000006</v>
      </c>
      <c r="BX196" s="180"/>
      <c r="BY196" s="225">
        <f t="shared" si="347"/>
        <v>0</v>
      </c>
      <c r="BZ196" s="180"/>
      <c r="CA196" s="225">
        <f t="shared" si="320"/>
        <v>0</v>
      </c>
      <c r="CB196" s="180"/>
      <c r="CC196" s="226">
        <f t="shared" si="321"/>
        <v>0</v>
      </c>
      <c r="CE196" s="12">
        <f t="shared" si="322"/>
        <v>1.1076923076923075</v>
      </c>
    </row>
    <row r="197" spans="1:83" ht="35.1" customHeight="1" thickBot="1">
      <c r="A197" s="299"/>
      <c r="B197" s="73" t="s">
        <v>22</v>
      </c>
      <c r="C197" s="79"/>
      <c r="D197" s="230">
        <f>BG197</f>
        <v>5070</v>
      </c>
      <c r="E197" s="39">
        <v>780</v>
      </c>
      <c r="F197" s="155">
        <f t="shared" si="393"/>
        <v>2730</v>
      </c>
      <c r="G197" s="156">
        <f t="shared" si="394"/>
        <v>2820</v>
      </c>
      <c r="H197" s="156">
        <f t="shared" si="395"/>
        <v>2920</v>
      </c>
      <c r="I197" s="156">
        <f t="shared" si="396"/>
        <v>3020</v>
      </c>
      <c r="J197" s="156">
        <f t="shared" si="397"/>
        <v>3120</v>
      </c>
      <c r="K197" s="156">
        <f t="shared" si="398"/>
        <v>3210</v>
      </c>
      <c r="L197" s="156">
        <f t="shared" si="399"/>
        <v>3310</v>
      </c>
      <c r="M197" s="156">
        <f t="shared" si="400"/>
        <v>3410</v>
      </c>
      <c r="N197" s="156">
        <f t="shared" si="401"/>
        <v>3500</v>
      </c>
      <c r="O197" s="157">
        <f t="shared" si="402"/>
        <v>3600</v>
      </c>
      <c r="P197" s="12">
        <f t="shared" si="392"/>
        <v>0</v>
      </c>
      <c r="S197" s="106"/>
      <c r="AG197" s="110">
        <v>359</v>
      </c>
      <c r="AH197" s="111">
        <f t="shared" si="382"/>
        <v>1.0329670329670331</v>
      </c>
      <c r="AI197" s="111">
        <f t="shared" si="383"/>
        <v>1.0354609929078014</v>
      </c>
      <c r="AJ197" s="111">
        <f t="shared" si="384"/>
        <v>1.0342465753424657</v>
      </c>
      <c r="AK197" s="111">
        <f t="shared" si="385"/>
        <v>1.0331125827814569</v>
      </c>
      <c r="AL197" s="111">
        <f t="shared" si="386"/>
        <v>1.0288461538461537</v>
      </c>
      <c r="AM197" s="111">
        <f t="shared" si="387"/>
        <v>1.0311526479750779</v>
      </c>
      <c r="AN197" s="111">
        <f t="shared" si="388"/>
        <v>1.0302114803625377</v>
      </c>
      <c r="AO197" s="111">
        <f t="shared" si="389"/>
        <v>1.0263929618768328</v>
      </c>
      <c r="AP197" s="111">
        <f t="shared" si="390"/>
        <v>1.0285714285714285</v>
      </c>
      <c r="AQ197" s="112">
        <f t="shared" si="300"/>
        <v>0.97199999999999998</v>
      </c>
      <c r="AR197" s="212">
        <v>0.6</v>
      </c>
      <c r="AS197" s="212">
        <v>1.62</v>
      </c>
      <c r="AU197" s="110">
        <f t="shared" si="301"/>
        <v>750</v>
      </c>
      <c r="AV197" s="110">
        <f t="shared" si="302"/>
        <v>2730</v>
      </c>
      <c r="AW197" s="110">
        <f t="shared" si="303"/>
        <v>2820</v>
      </c>
      <c r="AX197" s="110">
        <f t="shared" si="304"/>
        <v>2920</v>
      </c>
      <c r="AY197" s="110">
        <f t="shared" si="305"/>
        <v>3020</v>
      </c>
      <c r="AZ197" s="110">
        <f t="shared" si="306"/>
        <v>3120</v>
      </c>
      <c r="BA197" s="110">
        <f t="shared" si="307"/>
        <v>3210</v>
      </c>
      <c r="BB197" s="110">
        <f t="shared" si="308"/>
        <v>3310</v>
      </c>
      <c r="BC197" s="110">
        <f t="shared" si="309"/>
        <v>3410</v>
      </c>
      <c r="BD197" s="110">
        <f t="shared" si="310"/>
        <v>3500</v>
      </c>
      <c r="BE197" s="110">
        <f t="shared" si="311"/>
        <v>3600</v>
      </c>
      <c r="BF197" s="217">
        <v>2930</v>
      </c>
      <c r="BG197" s="217">
        <f t="shared" si="312"/>
        <v>5070</v>
      </c>
      <c r="BH197" s="218">
        <f t="shared" si="313"/>
        <v>0.7303754266211604</v>
      </c>
      <c r="BI197" s="215">
        <f t="shared" si="391"/>
        <v>2089.9499999999998</v>
      </c>
      <c r="BJ197" s="216">
        <f t="shared" si="314"/>
        <v>2980.05</v>
      </c>
      <c r="BK197" s="202">
        <v>5.66</v>
      </c>
      <c r="BL197" s="254">
        <f t="shared" si="315"/>
        <v>2490.4</v>
      </c>
      <c r="BM197" s="202">
        <v>1.73</v>
      </c>
      <c r="BN197" s="255">
        <f t="shared" si="288"/>
        <v>207.6</v>
      </c>
      <c r="BO197" s="203">
        <v>23</v>
      </c>
      <c r="BP197" s="222">
        <f t="shared" si="316"/>
        <v>75.899999999999991</v>
      </c>
      <c r="BQ197" s="176"/>
      <c r="BR197" s="222">
        <f t="shared" si="317"/>
        <v>0</v>
      </c>
      <c r="BS197" s="176">
        <v>1</v>
      </c>
      <c r="BT197" s="222">
        <f t="shared" si="318"/>
        <v>75</v>
      </c>
      <c r="BU197" s="197">
        <v>70</v>
      </c>
      <c r="BV197" s="180">
        <v>5</v>
      </c>
      <c r="BW197" s="225">
        <f t="shared" si="319"/>
        <v>61.150000000000006</v>
      </c>
      <c r="BX197" s="180"/>
      <c r="BY197" s="225">
        <f t="shared" si="347"/>
        <v>0</v>
      </c>
      <c r="BZ197" s="180"/>
      <c r="CA197" s="225">
        <f t="shared" si="320"/>
        <v>0</v>
      </c>
      <c r="CB197" s="180"/>
      <c r="CC197" s="224">
        <f t="shared" si="321"/>
        <v>0</v>
      </c>
      <c r="CE197" s="12">
        <f t="shared" si="322"/>
        <v>1.5969230769230769</v>
      </c>
    </row>
    <row r="198" spans="1:83" ht="35.1" customHeight="1" thickBot="1">
      <c r="A198" s="300"/>
      <c r="B198" s="213" t="s">
        <v>249</v>
      </c>
      <c r="C198" s="77"/>
      <c r="D198" s="231">
        <f>BG198</f>
        <v>5090</v>
      </c>
      <c r="E198" s="35">
        <v>790</v>
      </c>
      <c r="F198" s="158">
        <f t="shared" si="393"/>
        <v>2760</v>
      </c>
      <c r="G198" s="159">
        <f t="shared" si="394"/>
        <v>2860</v>
      </c>
      <c r="H198" s="159">
        <f t="shared" si="395"/>
        <v>2960</v>
      </c>
      <c r="I198" s="159">
        <f t="shared" si="396"/>
        <v>3060</v>
      </c>
      <c r="J198" s="159">
        <f t="shared" si="397"/>
        <v>3150</v>
      </c>
      <c r="K198" s="159">
        <f t="shared" si="398"/>
        <v>3250</v>
      </c>
      <c r="L198" s="159">
        <f t="shared" si="399"/>
        <v>3350</v>
      </c>
      <c r="M198" s="159">
        <f t="shared" si="400"/>
        <v>3450</v>
      </c>
      <c r="N198" s="159">
        <f t="shared" si="401"/>
        <v>3550</v>
      </c>
      <c r="O198" s="160">
        <f t="shared" si="402"/>
        <v>3650</v>
      </c>
      <c r="P198" s="12">
        <f t="shared" si="392"/>
        <v>0</v>
      </c>
      <c r="S198" s="106"/>
      <c r="AG198" s="110">
        <v>360</v>
      </c>
      <c r="AH198" s="111">
        <f t="shared" si="382"/>
        <v>1.036231884057971</v>
      </c>
      <c r="AI198" s="111">
        <f t="shared" si="383"/>
        <v>1.034965034965035</v>
      </c>
      <c r="AJ198" s="111">
        <f t="shared" si="384"/>
        <v>1.0337837837837838</v>
      </c>
      <c r="AK198" s="111">
        <f t="shared" si="385"/>
        <v>1.0294117647058822</v>
      </c>
      <c r="AL198" s="111">
        <f t="shared" si="386"/>
        <v>1.0317460317460319</v>
      </c>
      <c r="AM198" s="111">
        <f t="shared" si="387"/>
        <v>1.0307692307692307</v>
      </c>
      <c r="AN198" s="111">
        <f t="shared" si="388"/>
        <v>1.0298507462686568</v>
      </c>
      <c r="AO198" s="111">
        <f t="shared" si="389"/>
        <v>1.0289855072463767</v>
      </c>
      <c r="AP198" s="111">
        <f t="shared" si="390"/>
        <v>1.028169014084507</v>
      </c>
      <c r="AQ198" s="112">
        <f t="shared" si="300"/>
        <v>0.98399999999999987</v>
      </c>
      <c r="AR198" s="212">
        <v>0.6</v>
      </c>
      <c r="AS198" s="212">
        <v>1.64</v>
      </c>
      <c r="AU198" s="110">
        <f t="shared" si="301"/>
        <v>760</v>
      </c>
      <c r="AV198" s="110">
        <f t="shared" si="302"/>
        <v>2760</v>
      </c>
      <c r="AW198" s="110">
        <f t="shared" si="303"/>
        <v>2860</v>
      </c>
      <c r="AX198" s="110">
        <f t="shared" si="304"/>
        <v>2960</v>
      </c>
      <c r="AY198" s="110">
        <f t="shared" si="305"/>
        <v>3060</v>
      </c>
      <c r="AZ198" s="110">
        <f t="shared" si="306"/>
        <v>3150</v>
      </c>
      <c r="BA198" s="110">
        <f t="shared" si="307"/>
        <v>3250</v>
      </c>
      <c r="BB198" s="110">
        <f t="shared" si="308"/>
        <v>3350</v>
      </c>
      <c r="BC198" s="110">
        <f t="shared" si="309"/>
        <v>3450</v>
      </c>
      <c r="BD198" s="110">
        <f t="shared" si="310"/>
        <v>3550</v>
      </c>
      <c r="BE198" s="110">
        <f t="shared" si="311"/>
        <v>3650</v>
      </c>
      <c r="BF198" s="217">
        <v>3110</v>
      </c>
      <c r="BG198" s="217">
        <f t="shared" si="312"/>
        <v>5090</v>
      </c>
      <c r="BH198" s="218">
        <f t="shared" si="313"/>
        <v>0.63665594855305474</v>
      </c>
      <c r="BI198" s="215">
        <f t="shared" si="391"/>
        <v>2099.9499999999998</v>
      </c>
      <c r="BJ198" s="216">
        <f t="shared" si="314"/>
        <v>2990.05</v>
      </c>
      <c r="BK198" s="202">
        <v>5.68</v>
      </c>
      <c r="BL198" s="254">
        <f t="shared" si="315"/>
        <v>2499.1999999999998</v>
      </c>
      <c r="BM198" s="202">
        <v>1.74</v>
      </c>
      <c r="BN198" s="255">
        <f t="shared" si="288"/>
        <v>208.8</v>
      </c>
      <c r="BO198" s="203">
        <v>23</v>
      </c>
      <c r="BP198" s="222">
        <f t="shared" si="316"/>
        <v>75.899999999999991</v>
      </c>
      <c r="BQ198" s="176"/>
      <c r="BR198" s="222">
        <f t="shared" si="317"/>
        <v>0</v>
      </c>
      <c r="BS198" s="176">
        <v>1</v>
      </c>
      <c r="BT198" s="222">
        <f t="shared" si="318"/>
        <v>75</v>
      </c>
      <c r="BU198" s="197">
        <v>70</v>
      </c>
      <c r="BV198" s="180">
        <v>5</v>
      </c>
      <c r="BW198" s="225">
        <f t="shared" si="319"/>
        <v>61.150000000000006</v>
      </c>
      <c r="BX198" s="180"/>
      <c r="BY198" s="225">
        <f t="shared" si="347"/>
        <v>0</v>
      </c>
      <c r="BZ198" s="180"/>
      <c r="CA198" s="225">
        <f t="shared" si="320"/>
        <v>0</v>
      </c>
      <c r="CB198" s="180"/>
      <c r="CC198" s="225">
        <f t="shared" si="321"/>
        <v>0</v>
      </c>
      <c r="CE198" s="12">
        <f t="shared" si="322"/>
        <v>1.606153846153846</v>
      </c>
    </row>
    <row r="199" spans="1:83" ht="35.1" customHeight="1" thickBot="1">
      <c r="A199" s="298"/>
      <c r="B199" s="214" t="s">
        <v>251</v>
      </c>
      <c r="C199" s="76"/>
      <c r="D199" s="235">
        <f>BG199</f>
        <v>5400</v>
      </c>
      <c r="E199" s="33">
        <v>690</v>
      </c>
      <c r="F199" s="152">
        <f t="shared" si="393"/>
        <v>2440</v>
      </c>
      <c r="G199" s="153">
        <f t="shared" si="394"/>
        <v>2530</v>
      </c>
      <c r="H199" s="153">
        <f t="shared" si="395"/>
        <v>2610</v>
      </c>
      <c r="I199" s="153">
        <f t="shared" si="396"/>
        <v>2700</v>
      </c>
      <c r="J199" s="153">
        <f t="shared" si="397"/>
        <v>2790</v>
      </c>
      <c r="K199" s="153">
        <f t="shared" si="398"/>
        <v>2880</v>
      </c>
      <c r="L199" s="153">
        <f t="shared" si="399"/>
        <v>2960</v>
      </c>
      <c r="M199" s="153">
        <f t="shared" si="400"/>
        <v>3050</v>
      </c>
      <c r="N199" s="153">
        <f t="shared" si="401"/>
        <v>3140</v>
      </c>
      <c r="O199" s="154">
        <f t="shared" si="402"/>
        <v>3220</v>
      </c>
      <c r="P199" s="12">
        <f t="shared" si="392"/>
        <v>0</v>
      </c>
      <c r="S199" s="106"/>
      <c r="AG199" s="110">
        <v>361</v>
      </c>
      <c r="AH199" s="111">
        <f t="shared" si="382"/>
        <v>1.0368852459016393</v>
      </c>
      <c r="AI199" s="111">
        <f t="shared" si="383"/>
        <v>1.0316205533596838</v>
      </c>
      <c r="AJ199" s="111">
        <f t="shared" si="384"/>
        <v>1.0344827586206897</v>
      </c>
      <c r="AK199" s="111">
        <f t="shared" si="385"/>
        <v>1.0333333333333334</v>
      </c>
      <c r="AL199" s="111">
        <f t="shared" si="386"/>
        <v>1.032258064516129</v>
      </c>
      <c r="AM199" s="111">
        <f t="shared" si="387"/>
        <v>1.0277777777777777</v>
      </c>
      <c r="AN199" s="111">
        <f t="shared" si="388"/>
        <v>1.0304054054054055</v>
      </c>
      <c r="AO199" s="111">
        <f t="shared" si="389"/>
        <v>1.0295081967213116</v>
      </c>
      <c r="AP199" s="111">
        <f t="shared" si="390"/>
        <v>1.0254777070063694</v>
      </c>
      <c r="AQ199" s="112">
        <f t="shared" si="300"/>
        <v>0.87</v>
      </c>
      <c r="AR199" s="212">
        <v>0.6</v>
      </c>
      <c r="AS199" s="212">
        <v>1.45</v>
      </c>
      <c r="AU199" s="110">
        <f t="shared" si="301"/>
        <v>670</v>
      </c>
      <c r="AV199" s="110">
        <f t="shared" si="302"/>
        <v>2440</v>
      </c>
      <c r="AW199" s="110">
        <f t="shared" si="303"/>
        <v>2530</v>
      </c>
      <c r="AX199" s="110">
        <f t="shared" si="304"/>
        <v>2610</v>
      </c>
      <c r="AY199" s="110">
        <f t="shared" si="305"/>
        <v>2700</v>
      </c>
      <c r="AZ199" s="110">
        <f t="shared" si="306"/>
        <v>2790</v>
      </c>
      <c r="BA199" s="110">
        <f t="shared" si="307"/>
        <v>2880</v>
      </c>
      <c r="BB199" s="110">
        <f t="shared" si="308"/>
        <v>2960</v>
      </c>
      <c r="BC199" s="110">
        <f t="shared" si="309"/>
        <v>3050</v>
      </c>
      <c r="BD199" s="110">
        <f t="shared" si="310"/>
        <v>3140</v>
      </c>
      <c r="BE199" s="110">
        <f t="shared" si="311"/>
        <v>3220</v>
      </c>
      <c r="BF199" s="217">
        <v>3060</v>
      </c>
      <c r="BG199" s="217">
        <f t="shared" si="312"/>
        <v>5400</v>
      </c>
      <c r="BH199" s="218">
        <f t="shared" si="313"/>
        <v>0.76470588235294112</v>
      </c>
      <c r="BI199" s="215">
        <f t="shared" si="391"/>
        <v>2227.1499999999996</v>
      </c>
      <c r="BJ199" s="216">
        <f t="shared" si="314"/>
        <v>3172.8500000000004</v>
      </c>
      <c r="BK199" s="202">
        <v>5.82</v>
      </c>
      <c r="BL199" s="254">
        <f t="shared" si="315"/>
        <v>2560.8000000000002</v>
      </c>
      <c r="BM199" s="202">
        <v>2</v>
      </c>
      <c r="BN199" s="201">
        <f t="shared" si="288"/>
        <v>240</v>
      </c>
      <c r="BO199" s="203">
        <v>23</v>
      </c>
      <c r="BP199" s="222">
        <f t="shared" si="316"/>
        <v>75.899999999999991</v>
      </c>
      <c r="BQ199" s="176"/>
      <c r="BR199" s="222">
        <f t="shared" si="317"/>
        <v>0</v>
      </c>
      <c r="BS199" s="176">
        <v>1</v>
      </c>
      <c r="BT199" s="222">
        <f t="shared" si="318"/>
        <v>75</v>
      </c>
      <c r="BU199" s="197">
        <v>70</v>
      </c>
      <c r="BV199" s="180">
        <v>5</v>
      </c>
      <c r="BW199" s="225">
        <f t="shared" si="319"/>
        <v>61.150000000000006</v>
      </c>
      <c r="BX199" s="180"/>
      <c r="BY199" s="225">
        <f t="shared" si="347"/>
        <v>0</v>
      </c>
      <c r="BZ199" s="180"/>
      <c r="CA199" s="225">
        <f t="shared" si="320"/>
        <v>0</v>
      </c>
      <c r="CB199" s="180">
        <v>1</v>
      </c>
      <c r="CC199" s="225">
        <f t="shared" si="321"/>
        <v>90</v>
      </c>
      <c r="CE199" s="12">
        <f t="shared" si="322"/>
        <v>1.8461538461538458</v>
      </c>
    </row>
    <row r="200" spans="1:83" ht="35.1" customHeight="1" thickBot="1">
      <c r="A200" s="299"/>
      <c r="B200" s="73" t="s">
        <v>23</v>
      </c>
      <c r="C200" s="79"/>
      <c r="D200" s="230">
        <f>BG200</f>
        <v>5650</v>
      </c>
      <c r="E200" s="39">
        <v>780</v>
      </c>
      <c r="F200" s="155">
        <f t="shared" si="393"/>
        <v>2730</v>
      </c>
      <c r="G200" s="156">
        <f t="shared" si="394"/>
        <v>2820</v>
      </c>
      <c r="H200" s="156">
        <f t="shared" si="395"/>
        <v>2920</v>
      </c>
      <c r="I200" s="156">
        <f t="shared" si="396"/>
        <v>3020</v>
      </c>
      <c r="J200" s="156">
        <f t="shared" si="397"/>
        <v>3120</v>
      </c>
      <c r="K200" s="156">
        <f t="shared" si="398"/>
        <v>3210</v>
      </c>
      <c r="L200" s="156">
        <f t="shared" si="399"/>
        <v>3310</v>
      </c>
      <c r="M200" s="156">
        <f t="shared" si="400"/>
        <v>3410</v>
      </c>
      <c r="N200" s="156">
        <f t="shared" si="401"/>
        <v>3500</v>
      </c>
      <c r="O200" s="157">
        <f t="shared" si="402"/>
        <v>3600</v>
      </c>
      <c r="P200" s="12">
        <f t="shared" si="392"/>
        <v>0</v>
      </c>
      <c r="S200" s="106"/>
      <c r="AG200" s="110">
        <v>362</v>
      </c>
      <c r="AH200" s="111">
        <f t="shared" si="382"/>
        <v>1.0329670329670331</v>
      </c>
      <c r="AI200" s="111">
        <f t="shared" si="383"/>
        <v>1.0354609929078014</v>
      </c>
      <c r="AJ200" s="111">
        <f t="shared" si="384"/>
        <v>1.0342465753424657</v>
      </c>
      <c r="AK200" s="111">
        <f t="shared" si="385"/>
        <v>1.0331125827814569</v>
      </c>
      <c r="AL200" s="111">
        <f t="shared" si="386"/>
        <v>1.0288461538461537</v>
      </c>
      <c r="AM200" s="111">
        <f t="shared" si="387"/>
        <v>1.0311526479750779</v>
      </c>
      <c r="AN200" s="111">
        <f t="shared" si="388"/>
        <v>1.0302114803625377</v>
      </c>
      <c r="AO200" s="111">
        <f t="shared" si="389"/>
        <v>1.0263929618768328</v>
      </c>
      <c r="AP200" s="111">
        <f t="shared" si="390"/>
        <v>1.0285714285714285</v>
      </c>
      <c r="AQ200" s="112">
        <f t="shared" si="300"/>
        <v>0.97199999999999998</v>
      </c>
      <c r="AR200" s="212">
        <v>0.6</v>
      </c>
      <c r="AS200" s="212">
        <v>1.62</v>
      </c>
      <c r="AU200" s="110">
        <f t="shared" si="301"/>
        <v>750</v>
      </c>
      <c r="AV200" s="110">
        <f t="shared" si="302"/>
        <v>2730</v>
      </c>
      <c r="AW200" s="110">
        <f t="shared" si="303"/>
        <v>2820</v>
      </c>
      <c r="AX200" s="110">
        <f t="shared" si="304"/>
        <v>2920</v>
      </c>
      <c r="AY200" s="110">
        <f t="shared" si="305"/>
        <v>3020</v>
      </c>
      <c r="AZ200" s="110">
        <f t="shared" si="306"/>
        <v>3120</v>
      </c>
      <c r="BA200" s="110">
        <f t="shared" si="307"/>
        <v>3210</v>
      </c>
      <c r="BB200" s="110">
        <f t="shared" si="308"/>
        <v>3310</v>
      </c>
      <c r="BC200" s="110">
        <f t="shared" si="309"/>
        <v>3410</v>
      </c>
      <c r="BD200" s="110">
        <f t="shared" si="310"/>
        <v>3500</v>
      </c>
      <c r="BE200" s="110">
        <f t="shared" si="311"/>
        <v>3600</v>
      </c>
      <c r="BF200" s="217">
        <v>3190</v>
      </c>
      <c r="BG200" s="217">
        <f t="shared" si="312"/>
        <v>5650</v>
      </c>
      <c r="BH200" s="218">
        <f t="shared" si="313"/>
        <v>0.7711598746081505</v>
      </c>
      <c r="BI200" s="215">
        <f t="shared" si="391"/>
        <v>2327.1499999999996</v>
      </c>
      <c r="BJ200" s="216">
        <f t="shared" si="314"/>
        <v>3322.8500000000004</v>
      </c>
      <c r="BK200" s="202">
        <v>6.12</v>
      </c>
      <c r="BL200" s="254">
        <f t="shared" si="315"/>
        <v>2692.8</v>
      </c>
      <c r="BM200" s="202">
        <v>2.15</v>
      </c>
      <c r="BN200" s="201">
        <f t="shared" si="288"/>
        <v>258</v>
      </c>
      <c r="BO200" s="203">
        <v>23</v>
      </c>
      <c r="BP200" s="222">
        <f t="shared" si="316"/>
        <v>75.899999999999991</v>
      </c>
      <c r="BQ200" s="176"/>
      <c r="BR200" s="222">
        <f t="shared" si="317"/>
        <v>0</v>
      </c>
      <c r="BS200" s="176">
        <v>1</v>
      </c>
      <c r="BT200" s="222">
        <f t="shared" si="318"/>
        <v>75</v>
      </c>
      <c r="BU200" s="197">
        <v>70</v>
      </c>
      <c r="BV200" s="180">
        <v>5</v>
      </c>
      <c r="BW200" s="226">
        <f t="shared" si="319"/>
        <v>61.150000000000006</v>
      </c>
      <c r="BX200" s="180"/>
      <c r="BY200" s="225">
        <f t="shared" si="347"/>
        <v>0</v>
      </c>
      <c r="BZ200" s="180"/>
      <c r="CA200" s="225">
        <f t="shared" si="320"/>
        <v>0</v>
      </c>
      <c r="CB200" s="180">
        <v>1</v>
      </c>
      <c r="CC200" s="225">
        <f t="shared" si="321"/>
        <v>90</v>
      </c>
      <c r="CE200" s="12">
        <f t="shared" si="322"/>
        <v>1.9846153846153844</v>
      </c>
    </row>
    <row r="201" spans="1:83" ht="35.1" customHeight="1" thickBot="1">
      <c r="A201" s="300"/>
      <c r="B201" s="34" t="s">
        <v>24</v>
      </c>
      <c r="C201" s="77"/>
      <c r="D201" s="231">
        <f t="shared" ref="D201" si="403">BG201</f>
        <v>5690</v>
      </c>
      <c r="E201" s="35">
        <v>790</v>
      </c>
      <c r="F201" s="158">
        <f t="shared" si="393"/>
        <v>2760</v>
      </c>
      <c r="G201" s="159">
        <f t="shared" si="394"/>
        <v>2860</v>
      </c>
      <c r="H201" s="159">
        <f t="shared" si="395"/>
        <v>2960</v>
      </c>
      <c r="I201" s="159">
        <f t="shared" si="396"/>
        <v>3060</v>
      </c>
      <c r="J201" s="159">
        <f t="shared" si="397"/>
        <v>3150</v>
      </c>
      <c r="K201" s="159">
        <f t="shared" si="398"/>
        <v>3250</v>
      </c>
      <c r="L201" s="159">
        <f t="shared" si="399"/>
        <v>3350</v>
      </c>
      <c r="M201" s="159">
        <f t="shared" si="400"/>
        <v>3450</v>
      </c>
      <c r="N201" s="159">
        <f t="shared" si="401"/>
        <v>3550</v>
      </c>
      <c r="O201" s="160">
        <f t="shared" si="402"/>
        <v>3650</v>
      </c>
      <c r="P201" s="12">
        <f t="shared" si="392"/>
        <v>0</v>
      </c>
      <c r="S201" s="106"/>
      <c r="AG201" s="110">
        <v>363</v>
      </c>
      <c r="AH201" s="111">
        <f t="shared" si="382"/>
        <v>1.036231884057971</v>
      </c>
      <c r="AI201" s="111">
        <f t="shared" si="383"/>
        <v>1.034965034965035</v>
      </c>
      <c r="AJ201" s="111">
        <f t="shared" si="384"/>
        <v>1.0337837837837838</v>
      </c>
      <c r="AK201" s="111">
        <f t="shared" si="385"/>
        <v>1.0294117647058822</v>
      </c>
      <c r="AL201" s="111">
        <f t="shared" si="386"/>
        <v>1.0317460317460319</v>
      </c>
      <c r="AM201" s="111">
        <f t="shared" si="387"/>
        <v>1.0307692307692307</v>
      </c>
      <c r="AN201" s="111">
        <f t="shared" si="388"/>
        <v>1.0298507462686568</v>
      </c>
      <c r="AO201" s="111">
        <f t="shared" si="389"/>
        <v>1.0289855072463767</v>
      </c>
      <c r="AP201" s="111">
        <f t="shared" si="390"/>
        <v>1.028169014084507</v>
      </c>
      <c r="AQ201" s="112">
        <f t="shared" si="300"/>
        <v>0.98399999999999987</v>
      </c>
      <c r="AR201" s="212">
        <v>0.6</v>
      </c>
      <c r="AS201" s="212">
        <v>1.64</v>
      </c>
      <c r="AU201" s="110">
        <f t="shared" si="301"/>
        <v>760</v>
      </c>
      <c r="AV201" s="110">
        <f t="shared" si="302"/>
        <v>2760</v>
      </c>
      <c r="AW201" s="110">
        <f t="shared" si="303"/>
        <v>2860</v>
      </c>
      <c r="AX201" s="110">
        <f t="shared" si="304"/>
        <v>2960</v>
      </c>
      <c r="AY201" s="110">
        <f t="shared" si="305"/>
        <v>3060</v>
      </c>
      <c r="AZ201" s="110">
        <f t="shared" si="306"/>
        <v>3150</v>
      </c>
      <c r="BA201" s="110">
        <f t="shared" si="307"/>
        <v>3250</v>
      </c>
      <c r="BB201" s="110">
        <f t="shared" si="308"/>
        <v>3350</v>
      </c>
      <c r="BC201" s="110">
        <f t="shared" si="309"/>
        <v>3450</v>
      </c>
      <c r="BD201" s="110">
        <f t="shared" si="310"/>
        <v>3550</v>
      </c>
      <c r="BE201" s="110">
        <f t="shared" si="311"/>
        <v>3650</v>
      </c>
      <c r="BF201" s="217">
        <v>3380</v>
      </c>
      <c r="BG201" s="217">
        <f t="shared" si="312"/>
        <v>5690</v>
      </c>
      <c r="BH201" s="218">
        <f t="shared" si="313"/>
        <v>0.68343195266272194</v>
      </c>
      <c r="BI201" s="215">
        <f t="shared" si="391"/>
        <v>2348.3499999999995</v>
      </c>
      <c r="BJ201" s="216">
        <f t="shared" si="314"/>
        <v>3341.6500000000005</v>
      </c>
      <c r="BK201" s="202">
        <v>6.16</v>
      </c>
      <c r="BL201" s="254">
        <f t="shared" si="315"/>
        <v>2710.4</v>
      </c>
      <c r="BM201" s="202">
        <v>2.16</v>
      </c>
      <c r="BN201" s="255">
        <f t="shared" si="288"/>
        <v>259.20000000000005</v>
      </c>
      <c r="BO201" s="203">
        <v>23</v>
      </c>
      <c r="BP201" s="222">
        <f t="shared" si="316"/>
        <v>75.899999999999991</v>
      </c>
      <c r="BQ201" s="176"/>
      <c r="BR201" s="222">
        <f t="shared" si="317"/>
        <v>0</v>
      </c>
      <c r="BS201" s="176">
        <v>1</v>
      </c>
      <c r="BT201" s="222">
        <f t="shared" si="318"/>
        <v>75</v>
      </c>
      <c r="BU201" s="197">
        <v>70</v>
      </c>
      <c r="BV201" s="180">
        <v>5</v>
      </c>
      <c r="BW201" s="224">
        <f t="shared" si="319"/>
        <v>61.150000000000006</v>
      </c>
      <c r="BX201" s="180"/>
      <c r="BY201" s="225">
        <f t="shared" si="347"/>
        <v>0</v>
      </c>
      <c r="BZ201" s="180"/>
      <c r="CA201" s="225">
        <f t="shared" si="320"/>
        <v>0</v>
      </c>
      <c r="CB201" s="180">
        <v>1</v>
      </c>
      <c r="CC201" s="226">
        <f t="shared" si="321"/>
        <v>90</v>
      </c>
      <c r="CE201" s="12">
        <f t="shared" si="322"/>
        <v>1.9938461538461538</v>
      </c>
    </row>
    <row r="202" spans="1:83" ht="35.1" customHeight="1" thickBot="1">
      <c r="A202" s="298"/>
      <c r="B202" s="214" t="s">
        <v>252</v>
      </c>
      <c r="C202" s="76"/>
      <c r="D202" s="235">
        <f>BG202</f>
        <v>6530</v>
      </c>
      <c r="E202" s="33">
        <v>690</v>
      </c>
      <c r="F202" s="152">
        <f t="shared" si="393"/>
        <v>2440</v>
      </c>
      <c r="G202" s="153">
        <f t="shared" si="394"/>
        <v>2530</v>
      </c>
      <c r="H202" s="153">
        <f t="shared" si="395"/>
        <v>2610</v>
      </c>
      <c r="I202" s="153">
        <f t="shared" si="396"/>
        <v>2700</v>
      </c>
      <c r="J202" s="153">
        <f t="shared" si="397"/>
        <v>2790</v>
      </c>
      <c r="K202" s="153">
        <f t="shared" si="398"/>
        <v>2880</v>
      </c>
      <c r="L202" s="153">
        <f t="shared" si="399"/>
        <v>2960</v>
      </c>
      <c r="M202" s="153">
        <f t="shared" si="400"/>
        <v>3050</v>
      </c>
      <c r="N202" s="153">
        <f t="shared" si="401"/>
        <v>3140</v>
      </c>
      <c r="O202" s="154">
        <f t="shared" si="402"/>
        <v>3220</v>
      </c>
      <c r="P202" s="12">
        <f t="shared" si="392"/>
        <v>0</v>
      </c>
      <c r="S202" s="106"/>
      <c r="AG202" s="110">
        <v>364</v>
      </c>
      <c r="AH202" s="111">
        <f t="shared" si="382"/>
        <v>1.0368852459016393</v>
      </c>
      <c r="AI202" s="111">
        <f t="shared" si="383"/>
        <v>1.0316205533596838</v>
      </c>
      <c r="AJ202" s="111">
        <f t="shared" si="384"/>
        <v>1.0344827586206897</v>
      </c>
      <c r="AK202" s="111">
        <f t="shared" si="385"/>
        <v>1.0333333333333334</v>
      </c>
      <c r="AL202" s="111">
        <f t="shared" si="386"/>
        <v>1.032258064516129</v>
      </c>
      <c r="AM202" s="111">
        <f t="shared" si="387"/>
        <v>1.0277777777777777</v>
      </c>
      <c r="AN202" s="111">
        <f t="shared" si="388"/>
        <v>1.0304054054054055</v>
      </c>
      <c r="AO202" s="111">
        <f t="shared" si="389"/>
        <v>1.0295081967213116</v>
      </c>
      <c r="AP202" s="111">
        <f t="shared" si="390"/>
        <v>1.0254777070063694</v>
      </c>
      <c r="AQ202" s="112">
        <f t="shared" si="300"/>
        <v>0.87</v>
      </c>
      <c r="AR202" s="212">
        <v>0.6</v>
      </c>
      <c r="AS202" s="212">
        <v>1.45</v>
      </c>
      <c r="AU202" s="110">
        <f t="shared" si="301"/>
        <v>670</v>
      </c>
      <c r="AV202" s="110">
        <f t="shared" si="302"/>
        <v>2440</v>
      </c>
      <c r="AW202" s="110">
        <f t="shared" si="303"/>
        <v>2530</v>
      </c>
      <c r="AX202" s="110">
        <f t="shared" si="304"/>
        <v>2610</v>
      </c>
      <c r="AY202" s="110">
        <f t="shared" si="305"/>
        <v>2700</v>
      </c>
      <c r="AZ202" s="110">
        <f t="shared" si="306"/>
        <v>2790</v>
      </c>
      <c r="BA202" s="110">
        <f t="shared" si="307"/>
        <v>2880</v>
      </c>
      <c r="BB202" s="110">
        <f t="shared" si="308"/>
        <v>2960</v>
      </c>
      <c r="BC202" s="110">
        <f t="shared" si="309"/>
        <v>3050</v>
      </c>
      <c r="BD202" s="110">
        <f t="shared" si="310"/>
        <v>3140</v>
      </c>
      <c r="BE202" s="110">
        <f t="shared" si="311"/>
        <v>3220</v>
      </c>
      <c r="BF202" s="217">
        <v>3660</v>
      </c>
      <c r="BG202" s="217">
        <f t="shared" si="312"/>
        <v>6530</v>
      </c>
      <c r="BH202" s="218">
        <f t="shared" si="313"/>
        <v>0.78415300546448097</v>
      </c>
      <c r="BI202" s="215">
        <f t="shared" si="391"/>
        <v>2690.65</v>
      </c>
      <c r="BJ202" s="216">
        <f t="shared" si="314"/>
        <v>3839.35</v>
      </c>
      <c r="BK202" s="202">
        <v>7.3319999999999999</v>
      </c>
      <c r="BL202" s="254">
        <f t="shared" si="315"/>
        <v>3226.08</v>
      </c>
      <c r="BM202" s="202">
        <v>1.464</v>
      </c>
      <c r="BN202" s="255">
        <f t="shared" si="288"/>
        <v>175.68</v>
      </c>
      <c r="BO202" s="203">
        <v>23</v>
      </c>
      <c r="BP202" s="222">
        <f t="shared" si="316"/>
        <v>75.899999999999991</v>
      </c>
      <c r="BQ202" s="176"/>
      <c r="BR202" s="222">
        <f t="shared" si="317"/>
        <v>0</v>
      </c>
      <c r="BS202" s="176">
        <v>1</v>
      </c>
      <c r="BT202" s="222">
        <f t="shared" si="318"/>
        <v>75</v>
      </c>
      <c r="BU202" s="197">
        <v>70</v>
      </c>
      <c r="BV202" s="180">
        <v>3</v>
      </c>
      <c r="BW202" s="225">
        <f t="shared" si="319"/>
        <v>36.69</v>
      </c>
      <c r="BX202" s="180"/>
      <c r="BY202" s="225">
        <f t="shared" si="347"/>
        <v>0</v>
      </c>
      <c r="BZ202" s="180"/>
      <c r="CA202" s="225">
        <f t="shared" si="320"/>
        <v>0</v>
      </c>
      <c r="CB202" s="180">
        <v>2</v>
      </c>
      <c r="CC202" s="224">
        <f t="shared" si="321"/>
        <v>180</v>
      </c>
      <c r="CE202" s="12">
        <f t="shared" si="322"/>
        <v>1.3513846153846152</v>
      </c>
    </row>
    <row r="203" spans="1:83" ht="35.1" customHeight="1" thickBot="1">
      <c r="A203" s="299"/>
      <c r="B203" s="38" t="s">
        <v>25</v>
      </c>
      <c r="C203" s="79"/>
      <c r="D203" s="230">
        <f t="shared" ref="D203:D207" si="404">BG203</f>
        <v>6860</v>
      </c>
      <c r="E203" s="39">
        <v>780</v>
      </c>
      <c r="F203" s="155">
        <f t="shared" si="393"/>
        <v>2730</v>
      </c>
      <c r="G203" s="156">
        <f t="shared" si="394"/>
        <v>2820</v>
      </c>
      <c r="H203" s="156">
        <f t="shared" si="395"/>
        <v>2920</v>
      </c>
      <c r="I203" s="156">
        <f t="shared" si="396"/>
        <v>3020</v>
      </c>
      <c r="J203" s="156">
        <f t="shared" si="397"/>
        <v>3120</v>
      </c>
      <c r="K203" s="156">
        <f t="shared" si="398"/>
        <v>3210</v>
      </c>
      <c r="L203" s="156">
        <f t="shared" si="399"/>
        <v>3310</v>
      </c>
      <c r="M203" s="156">
        <f t="shared" si="400"/>
        <v>3410</v>
      </c>
      <c r="N203" s="156">
        <f t="shared" si="401"/>
        <v>3500</v>
      </c>
      <c r="O203" s="157">
        <f t="shared" si="402"/>
        <v>3600</v>
      </c>
      <c r="P203" s="12">
        <f t="shared" si="392"/>
        <v>0</v>
      </c>
      <c r="S203" s="106"/>
      <c r="AG203" s="110">
        <v>365</v>
      </c>
      <c r="AH203" s="111">
        <f t="shared" si="382"/>
        <v>1.0329670329670331</v>
      </c>
      <c r="AI203" s="111">
        <f t="shared" si="383"/>
        <v>1.0354609929078014</v>
      </c>
      <c r="AJ203" s="111">
        <f t="shared" si="384"/>
        <v>1.0342465753424657</v>
      </c>
      <c r="AK203" s="111">
        <f t="shared" si="385"/>
        <v>1.0331125827814569</v>
      </c>
      <c r="AL203" s="111">
        <f t="shared" si="386"/>
        <v>1.0288461538461537</v>
      </c>
      <c r="AM203" s="111">
        <f t="shared" si="387"/>
        <v>1.0311526479750779</v>
      </c>
      <c r="AN203" s="111">
        <f t="shared" si="388"/>
        <v>1.0302114803625377</v>
      </c>
      <c r="AO203" s="111">
        <f t="shared" si="389"/>
        <v>1.0263929618768328</v>
      </c>
      <c r="AP203" s="111">
        <f t="shared" si="390"/>
        <v>1.0285714285714285</v>
      </c>
      <c r="AQ203" s="112">
        <f t="shared" si="300"/>
        <v>0.97199999999999998</v>
      </c>
      <c r="AR203" s="212">
        <v>0.6</v>
      </c>
      <c r="AS203" s="212">
        <v>1.62</v>
      </c>
      <c r="AU203" s="110">
        <f t="shared" si="301"/>
        <v>750</v>
      </c>
      <c r="AV203" s="110">
        <f t="shared" si="302"/>
        <v>2730</v>
      </c>
      <c r="AW203" s="110">
        <f t="shared" si="303"/>
        <v>2820</v>
      </c>
      <c r="AX203" s="110">
        <f t="shared" si="304"/>
        <v>2920</v>
      </c>
      <c r="AY203" s="110">
        <f t="shared" si="305"/>
        <v>3020</v>
      </c>
      <c r="AZ203" s="110">
        <f t="shared" si="306"/>
        <v>3120</v>
      </c>
      <c r="BA203" s="110">
        <f t="shared" si="307"/>
        <v>3210</v>
      </c>
      <c r="BB203" s="110">
        <f t="shared" si="308"/>
        <v>3310</v>
      </c>
      <c r="BC203" s="110">
        <f t="shared" si="309"/>
        <v>3410</v>
      </c>
      <c r="BD203" s="110">
        <f t="shared" si="310"/>
        <v>3500</v>
      </c>
      <c r="BE203" s="110">
        <f t="shared" si="311"/>
        <v>3600</v>
      </c>
      <c r="BF203" s="217">
        <v>3780</v>
      </c>
      <c r="BG203" s="217">
        <f t="shared" si="312"/>
        <v>6860</v>
      </c>
      <c r="BH203" s="218">
        <f t="shared" si="313"/>
        <v>0.81481481481481488</v>
      </c>
      <c r="BI203" s="215">
        <f t="shared" si="391"/>
        <v>2825.2900000000004</v>
      </c>
      <c r="BJ203" s="216">
        <f t="shared" si="314"/>
        <v>4034.7099999999996</v>
      </c>
      <c r="BK203" s="202">
        <v>7.7399999999999984</v>
      </c>
      <c r="BL203" s="254">
        <f t="shared" si="315"/>
        <v>3405.5999999999995</v>
      </c>
      <c r="BM203" s="202">
        <v>1.5960000000000001</v>
      </c>
      <c r="BN203" s="255">
        <f t="shared" si="288"/>
        <v>191.52</v>
      </c>
      <c r="BO203" s="203">
        <v>23</v>
      </c>
      <c r="BP203" s="222">
        <f t="shared" si="316"/>
        <v>75.899999999999991</v>
      </c>
      <c r="BQ203" s="176"/>
      <c r="BR203" s="222">
        <f t="shared" si="317"/>
        <v>0</v>
      </c>
      <c r="BS203" s="176">
        <v>1</v>
      </c>
      <c r="BT203" s="222">
        <f t="shared" si="318"/>
        <v>75</v>
      </c>
      <c r="BU203" s="197">
        <v>70</v>
      </c>
      <c r="BV203" s="180">
        <v>3</v>
      </c>
      <c r="BW203" s="225">
        <f t="shared" si="319"/>
        <v>36.69</v>
      </c>
      <c r="BX203" s="180"/>
      <c r="BY203" s="225">
        <f t="shared" si="347"/>
        <v>0</v>
      </c>
      <c r="BZ203" s="180"/>
      <c r="CA203" s="225">
        <f t="shared" si="320"/>
        <v>0</v>
      </c>
      <c r="CB203" s="180">
        <v>2</v>
      </c>
      <c r="CC203" s="225">
        <f t="shared" si="321"/>
        <v>180</v>
      </c>
      <c r="CE203" s="12">
        <f t="shared" si="322"/>
        <v>1.4732307692307691</v>
      </c>
    </row>
    <row r="204" spans="1:83" ht="35.1" customHeight="1" thickBot="1">
      <c r="A204" s="300"/>
      <c r="B204" s="34" t="s">
        <v>26</v>
      </c>
      <c r="C204" s="77"/>
      <c r="D204" s="231">
        <f t="shared" si="404"/>
        <v>6900</v>
      </c>
      <c r="E204" s="35">
        <v>790</v>
      </c>
      <c r="F204" s="158">
        <f t="shared" si="393"/>
        <v>2760</v>
      </c>
      <c r="G204" s="159">
        <f t="shared" si="394"/>
        <v>2860</v>
      </c>
      <c r="H204" s="159">
        <f t="shared" si="395"/>
        <v>2960</v>
      </c>
      <c r="I204" s="159">
        <f t="shared" si="396"/>
        <v>3060</v>
      </c>
      <c r="J204" s="159">
        <f t="shared" si="397"/>
        <v>3150</v>
      </c>
      <c r="K204" s="159">
        <f t="shared" si="398"/>
        <v>3250</v>
      </c>
      <c r="L204" s="159">
        <f t="shared" si="399"/>
        <v>3350</v>
      </c>
      <c r="M204" s="159">
        <f t="shared" si="400"/>
        <v>3450</v>
      </c>
      <c r="N204" s="159">
        <f t="shared" si="401"/>
        <v>3550</v>
      </c>
      <c r="O204" s="160">
        <f t="shared" si="402"/>
        <v>3650</v>
      </c>
      <c r="P204" s="12">
        <f t="shared" si="392"/>
        <v>0</v>
      </c>
      <c r="S204" s="106"/>
      <c r="AG204" s="110">
        <v>366</v>
      </c>
      <c r="AH204" s="111">
        <f t="shared" si="382"/>
        <v>1.036231884057971</v>
      </c>
      <c r="AI204" s="111">
        <f t="shared" si="383"/>
        <v>1.034965034965035</v>
      </c>
      <c r="AJ204" s="111">
        <f t="shared" si="384"/>
        <v>1.0337837837837838</v>
      </c>
      <c r="AK204" s="111">
        <f t="shared" si="385"/>
        <v>1.0294117647058822</v>
      </c>
      <c r="AL204" s="111">
        <f t="shared" si="386"/>
        <v>1.0317460317460319</v>
      </c>
      <c r="AM204" s="111">
        <f t="shared" si="387"/>
        <v>1.0307692307692307</v>
      </c>
      <c r="AN204" s="111">
        <f t="shared" si="388"/>
        <v>1.0298507462686568</v>
      </c>
      <c r="AO204" s="111">
        <f t="shared" si="389"/>
        <v>1.0289855072463767</v>
      </c>
      <c r="AP204" s="111">
        <f t="shared" si="390"/>
        <v>1.028169014084507</v>
      </c>
      <c r="AQ204" s="112">
        <f t="shared" si="300"/>
        <v>0.98399999999999987</v>
      </c>
      <c r="AR204" s="212">
        <v>0.6</v>
      </c>
      <c r="AS204" s="212">
        <v>1.64</v>
      </c>
      <c r="AU204" s="110">
        <f t="shared" si="301"/>
        <v>760</v>
      </c>
      <c r="AV204" s="110">
        <f t="shared" si="302"/>
        <v>2760</v>
      </c>
      <c r="AW204" s="110">
        <f t="shared" si="303"/>
        <v>2860</v>
      </c>
      <c r="AX204" s="110">
        <f t="shared" si="304"/>
        <v>2960</v>
      </c>
      <c r="AY204" s="110">
        <f t="shared" si="305"/>
        <v>3060</v>
      </c>
      <c r="AZ204" s="110">
        <f t="shared" si="306"/>
        <v>3150</v>
      </c>
      <c r="BA204" s="110">
        <f t="shared" si="307"/>
        <v>3250</v>
      </c>
      <c r="BB204" s="110">
        <f t="shared" si="308"/>
        <v>3350</v>
      </c>
      <c r="BC204" s="110">
        <f t="shared" si="309"/>
        <v>3450</v>
      </c>
      <c r="BD204" s="110">
        <f t="shared" si="310"/>
        <v>3550</v>
      </c>
      <c r="BE204" s="110">
        <f t="shared" si="311"/>
        <v>3650</v>
      </c>
      <c r="BF204" s="217">
        <v>4160</v>
      </c>
      <c r="BG204" s="217">
        <f t="shared" si="312"/>
        <v>6900</v>
      </c>
      <c r="BH204" s="218">
        <f t="shared" si="313"/>
        <v>0.65865384615384626</v>
      </c>
      <c r="BI204" s="215">
        <f t="shared" si="391"/>
        <v>2842.7299999999991</v>
      </c>
      <c r="BJ204" s="216">
        <f t="shared" si="314"/>
        <v>4057.2700000000009</v>
      </c>
      <c r="BK204" s="202">
        <v>7.7880000000000011</v>
      </c>
      <c r="BL204" s="254">
        <f t="shared" si="315"/>
        <v>3426.7200000000007</v>
      </c>
      <c r="BM204" s="202">
        <v>1.6080000000000001</v>
      </c>
      <c r="BN204" s="255">
        <f t="shared" si="288"/>
        <v>192.96</v>
      </c>
      <c r="BO204" s="203">
        <v>23</v>
      </c>
      <c r="BP204" s="222">
        <f t="shared" si="316"/>
        <v>75.899999999999991</v>
      </c>
      <c r="BQ204" s="176"/>
      <c r="BR204" s="222">
        <f t="shared" si="317"/>
        <v>0</v>
      </c>
      <c r="BS204" s="176">
        <v>1</v>
      </c>
      <c r="BT204" s="222">
        <f t="shared" si="318"/>
        <v>75</v>
      </c>
      <c r="BU204" s="197">
        <v>70</v>
      </c>
      <c r="BV204" s="180">
        <v>3</v>
      </c>
      <c r="BW204" s="225">
        <f t="shared" si="319"/>
        <v>36.69</v>
      </c>
      <c r="BX204" s="180"/>
      <c r="BY204" s="225">
        <f t="shared" si="347"/>
        <v>0</v>
      </c>
      <c r="BZ204" s="180"/>
      <c r="CA204" s="225">
        <f t="shared" si="320"/>
        <v>0</v>
      </c>
      <c r="CB204" s="180">
        <v>2</v>
      </c>
      <c r="CC204" s="225">
        <f t="shared" si="321"/>
        <v>180</v>
      </c>
      <c r="CE204" s="12">
        <f t="shared" si="322"/>
        <v>1.4843076923076923</v>
      </c>
    </row>
    <row r="205" spans="1:83" ht="35.1" customHeight="1" thickBot="1">
      <c r="A205" s="298"/>
      <c r="B205" s="214" t="s">
        <v>253</v>
      </c>
      <c r="C205" s="76"/>
      <c r="D205" s="235">
        <f t="shared" si="404"/>
        <v>7350</v>
      </c>
      <c r="E205" s="33">
        <v>980</v>
      </c>
      <c r="F205" s="152">
        <f t="shared" si="393"/>
        <v>3430</v>
      </c>
      <c r="G205" s="153">
        <f t="shared" si="394"/>
        <v>3550</v>
      </c>
      <c r="H205" s="153">
        <f t="shared" si="395"/>
        <v>3680</v>
      </c>
      <c r="I205" s="153">
        <f t="shared" si="396"/>
        <v>3800</v>
      </c>
      <c r="J205" s="153">
        <f t="shared" si="397"/>
        <v>3920</v>
      </c>
      <c r="K205" s="153">
        <f t="shared" si="398"/>
        <v>4040</v>
      </c>
      <c r="L205" s="153">
        <f t="shared" si="399"/>
        <v>4170</v>
      </c>
      <c r="M205" s="153">
        <f t="shared" si="400"/>
        <v>4290</v>
      </c>
      <c r="N205" s="153">
        <f t="shared" si="401"/>
        <v>4410</v>
      </c>
      <c r="O205" s="154">
        <f t="shared" si="402"/>
        <v>4530</v>
      </c>
      <c r="P205" s="12">
        <f t="shared" si="392"/>
        <v>0</v>
      </c>
      <c r="S205" s="106"/>
      <c r="AG205" s="110">
        <v>367</v>
      </c>
      <c r="AH205" s="111">
        <f t="shared" si="382"/>
        <v>1.0349854227405249</v>
      </c>
      <c r="AI205" s="111">
        <f t="shared" si="383"/>
        <v>1.0366197183098591</v>
      </c>
      <c r="AJ205" s="111">
        <f t="shared" si="384"/>
        <v>1.0326086956521738</v>
      </c>
      <c r="AK205" s="111">
        <f t="shared" si="385"/>
        <v>1.0315789473684212</v>
      </c>
      <c r="AL205" s="111">
        <f t="shared" si="386"/>
        <v>1.0306122448979591</v>
      </c>
      <c r="AM205" s="111">
        <f t="shared" si="387"/>
        <v>1.0321782178217822</v>
      </c>
      <c r="AN205" s="111">
        <f t="shared" si="388"/>
        <v>1.0287769784172662</v>
      </c>
      <c r="AO205" s="111">
        <f t="shared" si="389"/>
        <v>1.0279720279720279</v>
      </c>
      <c r="AP205" s="111">
        <f t="shared" si="390"/>
        <v>1.0272108843537415</v>
      </c>
      <c r="AQ205" s="112">
        <f t="shared" si="300"/>
        <v>1.224</v>
      </c>
      <c r="AR205" s="212">
        <v>0.6</v>
      </c>
      <c r="AS205" s="212">
        <v>2.04</v>
      </c>
      <c r="AU205" s="110">
        <f t="shared" si="301"/>
        <v>940</v>
      </c>
      <c r="AV205" s="110">
        <f t="shared" si="302"/>
        <v>3430</v>
      </c>
      <c r="AW205" s="110">
        <f t="shared" si="303"/>
        <v>3550</v>
      </c>
      <c r="AX205" s="110">
        <f t="shared" si="304"/>
        <v>3680</v>
      </c>
      <c r="AY205" s="110">
        <f t="shared" si="305"/>
        <v>3800</v>
      </c>
      <c r="AZ205" s="110">
        <f t="shared" si="306"/>
        <v>3920</v>
      </c>
      <c r="BA205" s="110">
        <f t="shared" si="307"/>
        <v>4040</v>
      </c>
      <c r="BB205" s="110">
        <f t="shared" si="308"/>
        <v>4170</v>
      </c>
      <c r="BC205" s="110">
        <f t="shared" si="309"/>
        <v>4290</v>
      </c>
      <c r="BD205" s="110">
        <f t="shared" si="310"/>
        <v>4410</v>
      </c>
      <c r="BE205" s="110">
        <f t="shared" si="311"/>
        <v>4530</v>
      </c>
      <c r="BF205" s="217">
        <v>3030</v>
      </c>
      <c r="BG205" s="217">
        <f t="shared" si="312"/>
        <v>7350</v>
      </c>
      <c r="BH205" s="218">
        <f t="shared" si="313"/>
        <v>1.4257425742574257</v>
      </c>
      <c r="BI205" s="215">
        <f t="shared" si="391"/>
        <v>3027.6792307692313</v>
      </c>
      <c r="BJ205" s="216">
        <f t="shared" si="314"/>
        <v>4322.3207692307687</v>
      </c>
      <c r="BK205" s="202">
        <v>5.7359999999999998</v>
      </c>
      <c r="BL205" s="254">
        <f t="shared" si="315"/>
        <v>2523.8399999999997</v>
      </c>
      <c r="BM205" s="202">
        <v>12.636923076923077</v>
      </c>
      <c r="BN205" s="255">
        <f t="shared" si="288"/>
        <v>1516.4307692307693</v>
      </c>
      <c r="BO205" s="203">
        <v>23</v>
      </c>
      <c r="BP205" s="222">
        <f t="shared" si="316"/>
        <v>75.899999999999991</v>
      </c>
      <c r="BQ205" s="176"/>
      <c r="BR205" s="222">
        <f t="shared" si="317"/>
        <v>0</v>
      </c>
      <c r="BS205" s="176">
        <v>1</v>
      </c>
      <c r="BT205" s="222">
        <f t="shared" si="318"/>
        <v>75</v>
      </c>
      <c r="BU205" s="197">
        <v>70</v>
      </c>
      <c r="BV205" s="180">
        <v>5</v>
      </c>
      <c r="BW205" s="225">
        <f t="shared" si="319"/>
        <v>61.150000000000006</v>
      </c>
      <c r="BX205" s="180"/>
      <c r="BY205" s="225">
        <f t="shared" si="347"/>
        <v>0</v>
      </c>
      <c r="BZ205" s="180"/>
      <c r="CA205" s="225">
        <f t="shared" si="320"/>
        <v>0</v>
      </c>
      <c r="CB205" s="180"/>
      <c r="CC205" s="225">
        <f t="shared" si="321"/>
        <v>0</v>
      </c>
      <c r="CE205" s="12">
        <f t="shared" si="322"/>
        <v>11.664852071005917</v>
      </c>
    </row>
    <row r="206" spans="1:83" ht="35.1" customHeight="1" thickBot="1">
      <c r="A206" s="299"/>
      <c r="B206" s="38" t="s">
        <v>27</v>
      </c>
      <c r="C206" s="79"/>
      <c r="D206" s="230">
        <f t="shared" si="404"/>
        <v>5280</v>
      </c>
      <c r="E206" s="74">
        <v>1060</v>
      </c>
      <c r="F206" s="155">
        <f t="shared" si="393"/>
        <v>3730</v>
      </c>
      <c r="G206" s="156">
        <f t="shared" si="394"/>
        <v>3870</v>
      </c>
      <c r="H206" s="156">
        <f t="shared" si="395"/>
        <v>4000</v>
      </c>
      <c r="I206" s="156">
        <f t="shared" si="396"/>
        <v>4130</v>
      </c>
      <c r="J206" s="156">
        <f t="shared" si="397"/>
        <v>4270</v>
      </c>
      <c r="K206" s="156">
        <f t="shared" si="398"/>
        <v>4400</v>
      </c>
      <c r="L206" s="156">
        <f t="shared" si="399"/>
        <v>4530</v>
      </c>
      <c r="M206" s="156">
        <f t="shared" si="400"/>
        <v>4670</v>
      </c>
      <c r="N206" s="156">
        <f t="shared" si="401"/>
        <v>4800</v>
      </c>
      <c r="O206" s="157">
        <f t="shared" si="402"/>
        <v>4930</v>
      </c>
      <c r="P206" s="12">
        <f t="shared" si="392"/>
        <v>0</v>
      </c>
      <c r="S206" s="106"/>
      <c r="AG206" s="110">
        <v>368</v>
      </c>
      <c r="AH206" s="111">
        <f t="shared" si="382"/>
        <v>1.0375335120643432</v>
      </c>
      <c r="AI206" s="111">
        <f t="shared" si="383"/>
        <v>1.0335917312661498</v>
      </c>
      <c r="AJ206" s="111">
        <f t="shared" si="384"/>
        <v>1.0325</v>
      </c>
      <c r="AK206" s="111">
        <f t="shared" si="385"/>
        <v>1.0338983050847457</v>
      </c>
      <c r="AL206" s="111">
        <f t="shared" si="386"/>
        <v>1.0304449648711944</v>
      </c>
      <c r="AM206" s="111">
        <f t="shared" si="387"/>
        <v>1.0295454545454545</v>
      </c>
      <c r="AN206" s="111">
        <f t="shared" si="388"/>
        <v>1.0309050772626931</v>
      </c>
      <c r="AO206" s="111">
        <f t="shared" si="389"/>
        <v>1.0278372591006424</v>
      </c>
      <c r="AP206" s="111">
        <f t="shared" si="390"/>
        <v>1.0270833333333333</v>
      </c>
      <c r="AQ206" s="112">
        <f t="shared" si="300"/>
        <v>1.3320000000000001</v>
      </c>
      <c r="AR206" s="212">
        <v>0.6</v>
      </c>
      <c r="AS206" s="212">
        <v>2.2200000000000002</v>
      </c>
      <c r="AU206" s="110">
        <f t="shared" si="301"/>
        <v>1020</v>
      </c>
      <c r="AV206" s="110">
        <f t="shared" si="302"/>
        <v>3730</v>
      </c>
      <c r="AW206" s="110">
        <f t="shared" si="303"/>
        <v>3870</v>
      </c>
      <c r="AX206" s="110">
        <f t="shared" si="304"/>
        <v>4000</v>
      </c>
      <c r="AY206" s="110">
        <f t="shared" si="305"/>
        <v>4130</v>
      </c>
      <c r="AZ206" s="110">
        <f t="shared" si="306"/>
        <v>4270</v>
      </c>
      <c r="BA206" s="110">
        <f t="shared" si="307"/>
        <v>4400</v>
      </c>
      <c r="BB206" s="110">
        <f t="shared" si="308"/>
        <v>4530</v>
      </c>
      <c r="BC206" s="110">
        <f t="shared" si="309"/>
        <v>4670</v>
      </c>
      <c r="BD206" s="110">
        <f t="shared" si="310"/>
        <v>4800</v>
      </c>
      <c r="BE206" s="110">
        <f t="shared" si="311"/>
        <v>4930</v>
      </c>
      <c r="BF206" s="217">
        <v>3350</v>
      </c>
      <c r="BG206" s="217">
        <f t="shared" si="312"/>
        <v>5280</v>
      </c>
      <c r="BH206" s="218">
        <f t="shared" si="313"/>
        <v>0.57611940298507469</v>
      </c>
      <c r="BI206" s="215">
        <f t="shared" si="391"/>
        <v>2176.9899999999998</v>
      </c>
      <c r="BJ206" s="216">
        <f t="shared" si="314"/>
        <v>3103.01</v>
      </c>
      <c r="BK206" s="202">
        <v>5.976</v>
      </c>
      <c r="BL206" s="254">
        <f t="shared" si="315"/>
        <v>2629.44</v>
      </c>
      <c r="BM206" s="202">
        <v>1.5960000000000001</v>
      </c>
      <c r="BN206" s="255">
        <f t="shared" si="288"/>
        <v>191.52</v>
      </c>
      <c r="BO206" s="203">
        <v>23</v>
      </c>
      <c r="BP206" s="222">
        <f t="shared" si="316"/>
        <v>75.899999999999991</v>
      </c>
      <c r="BQ206" s="176"/>
      <c r="BR206" s="222">
        <f t="shared" si="317"/>
        <v>0</v>
      </c>
      <c r="BS206" s="176">
        <v>1</v>
      </c>
      <c r="BT206" s="222">
        <f t="shared" si="318"/>
        <v>75</v>
      </c>
      <c r="BU206" s="197">
        <v>70</v>
      </c>
      <c r="BV206" s="180">
        <v>5</v>
      </c>
      <c r="BW206" s="226">
        <f t="shared" si="319"/>
        <v>61.150000000000006</v>
      </c>
      <c r="BX206" s="180"/>
      <c r="BY206" s="225">
        <f t="shared" si="347"/>
        <v>0</v>
      </c>
      <c r="BZ206" s="180"/>
      <c r="CA206" s="225">
        <f t="shared" si="320"/>
        <v>0</v>
      </c>
      <c r="CB206" s="180"/>
      <c r="CC206" s="226">
        <f t="shared" si="321"/>
        <v>0</v>
      </c>
      <c r="CE206" s="12">
        <f t="shared" si="322"/>
        <v>1.4732307692307691</v>
      </c>
    </row>
    <row r="207" spans="1:83" ht="35.1" customHeight="1" thickBot="1">
      <c r="A207" s="300"/>
      <c r="B207" s="34" t="s">
        <v>28</v>
      </c>
      <c r="C207" s="77"/>
      <c r="D207" s="231">
        <f t="shared" si="404"/>
        <v>5300</v>
      </c>
      <c r="E207" s="75">
        <v>1070</v>
      </c>
      <c r="F207" s="158">
        <f t="shared" si="393"/>
        <v>3770</v>
      </c>
      <c r="G207" s="159">
        <f t="shared" si="394"/>
        <v>3900</v>
      </c>
      <c r="H207" s="159">
        <f t="shared" si="395"/>
        <v>4040</v>
      </c>
      <c r="I207" s="159">
        <f t="shared" si="396"/>
        <v>4170</v>
      </c>
      <c r="J207" s="159">
        <f t="shared" si="397"/>
        <v>4310</v>
      </c>
      <c r="K207" s="159">
        <f t="shared" si="398"/>
        <v>4440</v>
      </c>
      <c r="L207" s="159">
        <f t="shared" si="399"/>
        <v>4570</v>
      </c>
      <c r="M207" s="159">
        <f t="shared" si="400"/>
        <v>4710</v>
      </c>
      <c r="N207" s="159">
        <f t="shared" si="401"/>
        <v>4840</v>
      </c>
      <c r="O207" s="160">
        <f t="shared" si="402"/>
        <v>4980</v>
      </c>
      <c r="P207" s="12">
        <f t="shared" si="392"/>
        <v>0</v>
      </c>
      <c r="S207" s="106"/>
      <c r="AG207" s="110">
        <v>369</v>
      </c>
      <c r="AH207" s="111">
        <f t="shared" si="382"/>
        <v>1.0344827586206897</v>
      </c>
      <c r="AI207" s="111">
        <f t="shared" si="383"/>
        <v>1.035897435897436</v>
      </c>
      <c r="AJ207" s="111">
        <f t="shared" si="384"/>
        <v>1.0321782178217822</v>
      </c>
      <c r="AK207" s="111">
        <f t="shared" si="385"/>
        <v>1.0335731414868106</v>
      </c>
      <c r="AL207" s="111">
        <f t="shared" si="386"/>
        <v>1.0301624129930393</v>
      </c>
      <c r="AM207" s="111">
        <f t="shared" si="387"/>
        <v>1.0292792792792793</v>
      </c>
      <c r="AN207" s="111">
        <f t="shared" si="388"/>
        <v>1.0306345733041575</v>
      </c>
      <c r="AO207" s="111">
        <f t="shared" si="389"/>
        <v>1.0276008492569002</v>
      </c>
      <c r="AP207" s="111">
        <f t="shared" si="390"/>
        <v>1.0289256198347108</v>
      </c>
      <c r="AQ207" s="112">
        <f t="shared" si="300"/>
        <v>1.3440000000000001</v>
      </c>
      <c r="AR207" s="212">
        <v>0.6</v>
      </c>
      <c r="AS207" s="212">
        <v>2.2400000000000002</v>
      </c>
      <c r="AU207" s="110">
        <f t="shared" si="301"/>
        <v>1030</v>
      </c>
      <c r="AV207" s="110">
        <f>CEILING(AQ207*$AV$24,10)</f>
        <v>3770</v>
      </c>
      <c r="AW207" s="110">
        <f t="shared" si="303"/>
        <v>3900</v>
      </c>
      <c r="AX207" s="110">
        <f t="shared" si="304"/>
        <v>4040</v>
      </c>
      <c r="AY207" s="110">
        <f t="shared" si="305"/>
        <v>4170</v>
      </c>
      <c r="AZ207" s="110">
        <f t="shared" si="306"/>
        <v>4310</v>
      </c>
      <c r="BA207" s="110">
        <f t="shared" si="307"/>
        <v>4440</v>
      </c>
      <c r="BB207" s="110">
        <f t="shared" si="308"/>
        <v>4570</v>
      </c>
      <c r="BC207" s="110">
        <f t="shared" si="309"/>
        <v>4710</v>
      </c>
      <c r="BD207" s="110">
        <f t="shared" si="310"/>
        <v>4840</v>
      </c>
      <c r="BE207" s="110">
        <f t="shared" si="311"/>
        <v>4980</v>
      </c>
      <c r="BF207" s="217">
        <v>3360</v>
      </c>
      <c r="BG207" s="217">
        <f t="shared" si="312"/>
        <v>5300</v>
      </c>
      <c r="BH207" s="218">
        <f t="shared" si="313"/>
        <v>0.57738095238095233</v>
      </c>
      <c r="BI207" s="215">
        <f t="shared" si="391"/>
        <v>2184.9899999999998</v>
      </c>
      <c r="BJ207" s="216">
        <f t="shared" si="314"/>
        <v>3115.01</v>
      </c>
      <c r="BK207" s="202">
        <v>6</v>
      </c>
      <c r="BL207" s="254">
        <f t="shared" si="315"/>
        <v>2640</v>
      </c>
      <c r="BM207" s="202">
        <v>1.6080000000000001</v>
      </c>
      <c r="BN207" s="255">
        <f>$BN$25*BM207</f>
        <v>192.96</v>
      </c>
      <c r="BO207" s="203">
        <v>23</v>
      </c>
      <c r="BP207" s="222">
        <f t="shared" si="316"/>
        <v>75.899999999999991</v>
      </c>
      <c r="BQ207" s="176"/>
      <c r="BR207" s="223">
        <f t="shared" si="317"/>
        <v>0</v>
      </c>
      <c r="BS207" s="176">
        <v>1</v>
      </c>
      <c r="BT207" s="222">
        <f t="shared" si="318"/>
        <v>75</v>
      </c>
      <c r="BU207" s="197">
        <v>70</v>
      </c>
      <c r="BV207" s="180">
        <v>5</v>
      </c>
      <c r="BW207" s="224">
        <f t="shared" si="319"/>
        <v>61.150000000000006</v>
      </c>
      <c r="BX207" s="180"/>
      <c r="BY207" s="225">
        <f t="shared" si="347"/>
        <v>0</v>
      </c>
      <c r="BZ207" s="180"/>
      <c r="CA207" s="226">
        <f t="shared" si="320"/>
        <v>0</v>
      </c>
      <c r="CB207" s="180"/>
      <c r="CC207" s="224">
        <f t="shared" si="321"/>
        <v>0</v>
      </c>
      <c r="CE207" s="12">
        <f t="shared" si="322"/>
        <v>1.4843076923076923</v>
      </c>
    </row>
    <row r="208" spans="1:83" ht="16.5" thickBot="1">
      <c r="B208" s="89" t="s">
        <v>201</v>
      </c>
      <c r="C208" s="90">
        <f>SUM(C27:C207)</f>
        <v>2</v>
      </c>
      <c r="D208" s="92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1">
        <f>SUM(P27:P207)</f>
        <v>6680</v>
      </c>
      <c r="Q208" s="175"/>
      <c r="R208" s="175"/>
      <c r="BF208" s="175"/>
      <c r="BG208" s="175"/>
      <c r="BH208" s="219"/>
    </row>
  </sheetData>
  <sheetProtection password="CD95" sheet="1" objects="1" scenarios="1" formatRows="0" sort="0" autoFilter="0"/>
  <autoFilter ref="A25:CE208"/>
  <mergeCells count="64">
    <mergeCell ref="BJ23:BJ26"/>
    <mergeCell ref="BH23:BH26"/>
    <mergeCell ref="BI23:BI26"/>
    <mergeCell ref="A46:A59"/>
    <mergeCell ref="A22:A24"/>
    <mergeCell ref="B22:B24"/>
    <mergeCell ref="C22:C24"/>
    <mergeCell ref="D22:O22"/>
    <mergeCell ref="D23:D24"/>
    <mergeCell ref="E23:E24"/>
    <mergeCell ref="F23:O23"/>
    <mergeCell ref="A27:A28"/>
    <mergeCell ref="A29:A30"/>
    <mergeCell ref="A32:A38"/>
    <mergeCell ref="A39:A45"/>
    <mergeCell ref="A142:A154"/>
    <mergeCell ref="D12:J12"/>
    <mergeCell ref="K12:M12"/>
    <mergeCell ref="A202:A204"/>
    <mergeCell ref="A163:A169"/>
    <mergeCell ref="A73:A85"/>
    <mergeCell ref="A86:A98"/>
    <mergeCell ref="A100:A104"/>
    <mergeCell ref="A105:A114"/>
    <mergeCell ref="A121:A127"/>
    <mergeCell ref="A128:A134"/>
    <mergeCell ref="A135:A138"/>
    <mergeCell ref="A139:A141"/>
    <mergeCell ref="A117:A119"/>
    <mergeCell ref="A156:A162"/>
    <mergeCell ref="A60:A72"/>
    <mergeCell ref="A205:A207"/>
    <mergeCell ref="A170:A174"/>
    <mergeCell ref="A176:A182"/>
    <mergeCell ref="A183:A189"/>
    <mergeCell ref="A190:A194"/>
    <mergeCell ref="A196:A198"/>
    <mergeCell ref="A199:A201"/>
    <mergeCell ref="A1:O1"/>
    <mergeCell ref="D10:J10"/>
    <mergeCell ref="K10:M10"/>
    <mergeCell ref="I11:J11"/>
    <mergeCell ref="K11:M11"/>
    <mergeCell ref="A6:B6"/>
    <mergeCell ref="C6:D6"/>
    <mergeCell ref="A7:O7"/>
    <mergeCell ref="E9:M9"/>
    <mergeCell ref="C14:O16"/>
    <mergeCell ref="AV23:BE23"/>
    <mergeCell ref="BG23:BG26"/>
    <mergeCell ref="AQ23:AQ26"/>
    <mergeCell ref="AR23:AR26"/>
    <mergeCell ref="AS23:AS26"/>
    <mergeCell ref="BF23:BF26"/>
    <mergeCell ref="BV22:BW23"/>
    <mergeCell ref="CB22:CC23"/>
    <mergeCell ref="BK22:BL23"/>
    <mergeCell ref="BM22:BN23"/>
    <mergeCell ref="BO22:BP23"/>
    <mergeCell ref="BU22:BU23"/>
    <mergeCell ref="BZ22:CA23"/>
    <mergeCell ref="BQ22:BR23"/>
    <mergeCell ref="BS22:BT23"/>
    <mergeCell ref="BX22:BY23"/>
  </mergeCells>
  <phoneticPr fontId="41" type="noConversion"/>
  <dataValidations xWindow="1200" yWindow="454" count="3">
    <dataValidation type="list" allowBlank="1" showInputMessage="1" showErrorMessage="1" errorTitle="Проверьте правильность ввода" error="Проверьте правильность ввода" promptTitle="цвет ЛДСП" prompt="Выберите цвет ЛДСП для корпуса" sqref="B12">
      <formula1>$U$6:$U$11</formula1>
    </dataValidation>
    <dataValidation type="list" allowBlank="1" showInputMessage="1" showErrorMessage="1" errorTitle="Проверьте" error="Выберите правильное значение" promptTitle="Группа ПВХ" prompt="Введите № группы пленки ПВХ, по прайсу ЮМП-К" sqref="B14:B15">
      <formula1>$U$13:$AE$13</formula1>
    </dataValidation>
    <dataValidation type="list" allowBlank="1" showInputMessage="1" showErrorMessage="1" errorTitle="Проверьте" error="Выберите правильное значени" promptTitle="Скидка" prompt="Выберите Вашу персональную скидку" sqref="K11:M11">
      <formula1>$W$6:$W$9</formula1>
    </dataValidation>
  </dataValidations>
  <hyperlinks>
    <hyperlink ref="A5" r:id="rId1" display="mailto:info@ump-k.ru"/>
  </hyperlinks>
  <pageMargins left="0.51181102362204722" right="0.31496062992125984" top="0.15748031496062992" bottom="0.15748031496062992" header="0.31496062992125984" footer="0.31496062992125984"/>
  <pageSetup paperSize="9" scale="84" fitToHeight="9" orientation="landscape" horizontalDpi="360" verticalDpi="360" r:id="rId2"/>
  <drawing r:id="rId3"/>
  <legacyDrawing r:id="rId4"/>
  <tableParts count="1">
    <tablePart r:id="rId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КОНТАКТЫ ООО ЮМП-К</vt:lpstr>
      <vt:lpstr>Бланк заказа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user26</dc:creator>
  <cp:lastModifiedBy>ump-k@outlook.com</cp:lastModifiedBy>
  <cp:lastPrinted>2021-04-06T08:50:38Z</cp:lastPrinted>
  <dcterms:created xsi:type="dcterms:W3CDTF">2019-06-19T05:14:18Z</dcterms:created>
  <dcterms:modified xsi:type="dcterms:W3CDTF">2021-04-06T08:50:44Z</dcterms:modified>
</cp:coreProperties>
</file>